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15 Reservas\"/>
    </mc:Choice>
  </mc:AlternateContent>
  <bookViews>
    <workbookView xWindow="0" yWindow="0" windowWidth="28800" windowHeight="12105" activeTab="1"/>
  </bookViews>
  <sheets>
    <sheet name="reservas2014" sheetId="1" r:id="rId1"/>
    <sheet name="Hoja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3" l="1"/>
  <c r="AC11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3" i="3"/>
  <c r="V12" i="3"/>
  <c r="V11" i="3"/>
  <c r="V10" i="3"/>
  <c r="V9" i="3"/>
  <c r="V8" i="3"/>
  <c r="V7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7" i="3"/>
  <c r="AE49" i="3"/>
  <c r="AD49" i="3"/>
  <c r="AB49" i="3"/>
  <c r="Z49" i="3"/>
  <c r="AA49" i="3" s="1"/>
  <c r="Y49" i="3"/>
  <c r="X49" i="3"/>
  <c r="W49" i="3"/>
  <c r="U49" i="3"/>
  <c r="S49" i="3"/>
  <c r="T47" i="3" s="1"/>
  <c r="R49" i="3"/>
  <c r="Q49" i="3"/>
  <c r="P49" i="3"/>
  <c r="N49" i="3"/>
  <c r="L49" i="3"/>
  <c r="M46" i="3" s="1"/>
  <c r="K49" i="3"/>
  <c r="J49" i="3"/>
  <c r="I49" i="3"/>
  <c r="G49" i="3"/>
  <c r="E49" i="3"/>
  <c r="F49" i="3" s="1"/>
  <c r="D49" i="3"/>
  <c r="C49" i="3"/>
  <c r="L30" i="1"/>
  <c r="O49" i="3" l="1"/>
  <c r="AC49" i="3"/>
  <c r="M7" i="3"/>
  <c r="V49" i="3"/>
  <c r="M15" i="3"/>
  <c r="M23" i="3"/>
  <c r="M31" i="3"/>
  <c r="M39" i="3"/>
  <c r="M47" i="3"/>
  <c r="H49" i="3"/>
  <c r="T32" i="3"/>
  <c r="M8" i="3"/>
  <c r="M16" i="3"/>
  <c r="M24" i="3"/>
  <c r="M32" i="3"/>
  <c r="M40" i="3"/>
  <c r="M48" i="3"/>
  <c r="T9" i="3"/>
  <c r="T17" i="3"/>
  <c r="T25" i="3"/>
  <c r="T33" i="3"/>
  <c r="T41" i="3"/>
  <c r="T49" i="3"/>
  <c r="T40" i="3"/>
  <c r="M9" i="3"/>
  <c r="M17" i="3"/>
  <c r="M25" i="3"/>
  <c r="M33" i="3"/>
  <c r="M41" i="3"/>
  <c r="M49" i="3"/>
  <c r="T10" i="3"/>
  <c r="T18" i="3"/>
  <c r="T26" i="3"/>
  <c r="T34" i="3"/>
  <c r="T42" i="3"/>
  <c r="T8" i="3"/>
  <c r="M10" i="3"/>
  <c r="M18" i="3"/>
  <c r="M26" i="3"/>
  <c r="M34" i="3"/>
  <c r="M42" i="3"/>
  <c r="T11" i="3"/>
  <c r="T19" i="3"/>
  <c r="T27" i="3"/>
  <c r="T35" i="3"/>
  <c r="T43" i="3"/>
  <c r="T16" i="3"/>
  <c r="M11" i="3"/>
  <c r="M19" i="3"/>
  <c r="M27" i="3"/>
  <c r="M35" i="3"/>
  <c r="M43" i="3"/>
  <c r="T12" i="3"/>
  <c r="T20" i="3"/>
  <c r="T28" i="3"/>
  <c r="T36" i="3"/>
  <c r="T44" i="3"/>
  <c r="M12" i="3"/>
  <c r="M20" i="3"/>
  <c r="M28" i="3"/>
  <c r="M36" i="3"/>
  <c r="M44" i="3"/>
  <c r="T13" i="3"/>
  <c r="T21" i="3"/>
  <c r="T29" i="3"/>
  <c r="T37" i="3"/>
  <c r="T45" i="3"/>
  <c r="AA11" i="3"/>
  <c r="T48" i="3"/>
  <c r="M13" i="3"/>
  <c r="M21" i="3"/>
  <c r="M29" i="3"/>
  <c r="M37" i="3"/>
  <c r="M45" i="3"/>
  <c r="T22" i="3"/>
  <c r="T30" i="3"/>
  <c r="T38" i="3"/>
  <c r="T46" i="3"/>
  <c r="AA25" i="3"/>
  <c r="T24" i="3"/>
  <c r="M14" i="3"/>
  <c r="M22" i="3"/>
  <c r="M30" i="3"/>
  <c r="M38" i="3"/>
  <c r="T7" i="3"/>
  <c r="T15" i="3"/>
  <c r="T23" i="3"/>
  <c r="T31" i="3"/>
  <c r="T39" i="3"/>
  <c r="F27" i="3"/>
  <c r="F28" i="3"/>
  <c r="F36" i="3"/>
  <c r="F35" i="3"/>
  <c r="F11" i="3"/>
  <c r="F43" i="3"/>
  <c r="F12" i="3"/>
  <c r="F44" i="3"/>
  <c r="F19" i="3"/>
  <c r="F20" i="3"/>
  <c r="F10" i="3"/>
  <c r="F18" i="3"/>
  <c r="F26" i="3"/>
  <c r="F34" i="3"/>
  <c r="F42" i="3"/>
  <c r="F13" i="3"/>
  <c r="F21" i="3"/>
  <c r="F29" i="3"/>
  <c r="F37" i="3"/>
  <c r="F45" i="3"/>
  <c r="F14" i="3"/>
  <c r="F22" i="3"/>
  <c r="F30" i="3"/>
  <c r="F38" i="3"/>
  <c r="F46" i="3"/>
  <c r="F7" i="3"/>
  <c r="F15" i="3"/>
  <c r="F23" i="3"/>
  <c r="F31" i="3"/>
  <c r="F39" i="3"/>
  <c r="F47" i="3"/>
  <c r="F8" i="3"/>
  <c r="F16" i="3"/>
  <c r="F24" i="3"/>
  <c r="F32" i="3"/>
  <c r="F40" i="3"/>
  <c r="F48" i="3"/>
  <c r="F9" i="3"/>
  <c r="F17" i="3"/>
  <c r="F25" i="3"/>
  <c r="F33" i="3"/>
  <c r="F41" i="3"/>
  <c r="F35" i="1"/>
  <c r="AH25" i="1"/>
  <c r="AG25" i="1"/>
  <c r="AF25" i="1"/>
  <c r="AE25" i="1"/>
  <c r="AD25" i="1"/>
  <c r="AC25" i="1"/>
  <c r="F25" i="1"/>
  <c r="AH24" i="1"/>
  <c r="AG24" i="1"/>
  <c r="AF24" i="1"/>
  <c r="AE24" i="1"/>
  <c r="AD24" i="1"/>
  <c r="AC24" i="1"/>
  <c r="F24" i="1"/>
  <c r="AH23" i="1"/>
  <c r="AG23" i="1"/>
  <c r="AF23" i="1"/>
  <c r="AE23" i="1"/>
  <c r="AD23" i="1"/>
  <c r="AC23" i="1"/>
  <c r="F23" i="1"/>
  <c r="AH22" i="1"/>
  <c r="AG22" i="1"/>
  <c r="AF22" i="1"/>
  <c r="AE22" i="1"/>
  <c r="AD22" i="1"/>
  <c r="AC22" i="1"/>
  <c r="F22" i="1"/>
  <c r="AH21" i="1"/>
  <c r="AG21" i="1"/>
  <c r="AF21" i="1"/>
  <c r="AE21" i="1"/>
  <c r="AD21" i="1"/>
  <c r="AC21" i="1"/>
  <c r="F21" i="1"/>
  <c r="AH20" i="1"/>
  <c r="AG20" i="1"/>
  <c r="AF20" i="1"/>
  <c r="AE20" i="1"/>
  <c r="AD20" i="1"/>
  <c r="AC20" i="1"/>
  <c r="F20" i="1"/>
  <c r="AH19" i="1"/>
  <c r="AG19" i="1"/>
  <c r="AF19" i="1"/>
  <c r="AE19" i="1"/>
  <c r="AD19" i="1"/>
  <c r="AC19" i="1"/>
  <c r="F19" i="1"/>
  <c r="AH18" i="1"/>
  <c r="AG18" i="1"/>
  <c r="AF18" i="1"/>
  <c r="AE18" i="1"/>
  <c r="AD18" i="1"/>
  <c r="AC18" i="1"/>
  <c r="F18" i="1"/>
  <c r="AH17" i="1"/>
  <c r="AG17" i="1"/>
  <c r="AF17" i="1"/>
  <c r="AE17" i="1"/>
  <c r="AD17" i="1"/>
  <c r="AC17" i="1"/>
  <c r="F17" i="1"/>
  <c r="AH16" i="1"/>
  <c r="AG16" i="1"/>
  <c r="AF16" i="1"/>
  <c r="AE16" i="1"/>
  <c r="AD16" i="1"/>
  <c r="AC16" i="1"/>
  <c r="F16" i="1"/>
  <c r="AH15" i="1"/>
  <c r="AG15" i="1"/>
  <c r="AF15" i="1"/>
  <c r="AE15" i="1"/>
  <c r="AD15" i="1"/>
  <c r="AC15" i="1"/>
  <c r="F15" i="1"/>
  <c r="AH14" i="1"/>
  <c r="AG14" i="1"/>
  <c r="AF14" i="1"/>
  <c r="AE14" i="1"/>
  <c r="AD14" i="1"/>
  <c r="AC14" i="1"/>
  <c r="F14" i="1"/>
  <c r="AH13" i="1"/>
  <c r="AG13" i="1"/>
  <c r="AF13" i="1"/>
  <c r="AE13" i="1"/>
  <c r="AD13" i="1"/>
  <c r="AC13" i="1"/>
  <c r="F13" i="1"/>
  <c r="AH12" i="1"/>
  <c r="AG12" i="1"/>
  <c r="AF12" i="1"/>
  <c r="AE12" i="1"/>
  <c r="AD12" i="1"/>
  <c r="AC12" i="1"/>
  <c r="F12" i="1"/>
  <c r="AH11" i="1"/>
  <c r="AG11" i="1"/>
  <c r="AF11" i="1"/>
  <c r="AE11" i="1"/>
  <c r="AD11" i="1"/>
  <c r="AC11" i="1"/>
  <c r="F11" i="1"/>
  <c r="AH10" i="1"/>
  <c r="AG10" i="1"/>
  <c r="AF10" i="1"/>
  <c r="AE10" i="1"/>
  <c r="AD10" i="1"/>
  <c r="AC10" i="1"/>
  <c r="F10" i="1"/>
  <c r="AH9" i="1"/>
  <c r="AG9" i="1"/>
  <c r="AF9" i="1"/>
  <c r="AE9" i="1"/>
  <c r="AD9" i="1"/>
  <c r="AC9" i="1"/>
  <c r="F9" i="1"/>
  <c r="AH8" i="1"/>
  <c r="AG8" i="1"/>
  <c r="AF8" i="1"/>
  <c r="AE8" i="1"/>
  <c r="AD8" i="1"/>
  <c r="AC8" i="1"/>
  <c r="F8" i="1"/>
  <c r="AH7" i="1"/>
  <c r="AG7" i="1"/>
  <c r="AF7" i="1"/>
  <c r="AE7" i="1"/>
  <c r="AD7" i="1"/>
  <c r="AC7" i="1"/>
  <c r="F7" i="1"/>
</calcChain>
</file>

<file path=xl/sharedStrings.xml><?xml version="1.0" encoding="utf-8"?>
<sst xmlns="http://schemas.openxmlformats.org/spreadsheetml/2006/main" count="231" uniqueCount="82">
  <si>
    <t>GASTOS</t>
  </si>
  <si>
    <t>GASTOS DE FUNCIONAMIENTO</t>
  </si>
  <si>
    <t>INVERSIÓN</t>
  </si>
  <si>
    <t>SERVICIO DE LA DEUDA</t>
  </si>
  <si>
    <t>Total Suma de RESERVA CONSTITUIDA</t>
  </si>
  <si>
    <t>Total Suma de ANULACIONES</t>
  </si>
  <si>
    <t>Total Suma de RESERVAS  DEFINITIVAS</t>
  </si>
  <si>
    <t>Total Suma de AUTORIZACION DE GIRO</t>
  </si>
  <si>
    <t>Total Suma de ACUMULADA</t>
  </si>
  <si>
    <t>Total Suma de RESERVA SIN AUT.GIRO</t>
  </si>
  <si>
    <t>entidad</t>
  </si>
  <si>
    <t>RESERVA CONSTITUIDA</t>
  </si>
  <si>
    <t>ANULACIONES</t>
  </si>
  <si>
    <t>RESERVAS  DEFINITIVAS</t>
  </si>
  <si>
    <t>ACUMULADA</t>
  </si>
  <si>
    <t xml:space="preserve">EJECUCION  AUTORIZ.GIRO </t>
  </si>
  <si>
    <t>RESERVA SIN AUT.GIRO</t>
  </si>
  <si>
    <t>PERSONERÍA</t>
  </si>
  <si>
    <t>SECRETARÍA GENERAL</t>
  </si>
  <si>
    <t>VEEDURÍA</t>
  </si>
  <si>
    <t>SECRETARÍA DISTRITAL DE GOBIERNO</t>
  </si>
  <si>
    <t>SECRETARÍA  DISTRITAL DE HACIENDA</t>
  </si>
  <si>
    <t>SECRETARÍA DISTRITAL DE EDUCACIÓN</t>
  </si>
  <si>
    <t>SECRETARÍA DISTRITAL DE MOVILIDAD</t>
  </si>
  <si>
    <t>SECRETARÍA DISTRITAL DE SALUD</t>
  </si>
  <si>
    <t>SECRETARÍA DISTRITAL DE DESARROLLO ECONÓMICO</t>
  </si>
  <si>
    <t>SECRETARÍA DISTRITAL DEL HÁBITAT</t>
  </si>
  <si>
    <t>SECRETARÍA DISTRITAL DE CULTURA, RECREACIÓN Y DEPORTE</t>
  </si>
  <si>
    <t>SECRETARÍA DISTRITAL DE PLANEACIÓN</t>
  </si>
  <si>
    <t>SECRETARÍA DISTRITAL DE LA MUJER</t>
  </si>
  <si>
    <t>SECRETARÍA DISTRITAL DE INTEGRACIÓN SOCIAL</t>
  </si>
  <si>
    <t>DEPARTAMENTO ADMINISTRATIVO DEL SERVICIO CIVIL-DASCD</t>
  </si>
  <si>
    <t>SECRETARÍA DISTRITAL DE AMBIENTE</t>
  </si>
  <si>
    <t xml:space="preserve">DEPARTAMENTO ADMINISTRATIVO DE LA DEFENSORÍA DEL </t>
  </si>
  <si>
    <t>UNIDAD ADMINISTRATIVA ESPECIAL CUERPO OFICIAL DE BOMBEROS</t>
  </si>
  <si>
    <t>Total general</t>
  </si>
  <si>
    <t>cta</t>
  </si>
  <si>
    <t>Datos</t>
  </si>
  <si>
    <t>(en blanco)</t>
  </si>
  <si>
    <t>Suma de RESERVA CONSTITUIDA</t>
  </si>
  <si>
    <t>Suma de ANULACIONES</t>
  </si>
  <si>
    <t>Suma de RESERVAS  DEFINITIVAS</t>
  </si>
  <si>
    <t>Suma de ACUMULADA</t>
  </si>
  <si>
    <t>Suma de RESERVA SIN AUT.GIRO</t>
  </si>
  <si>
    <t>INSTITUTO PARA LA ECONOMIA SOCIAL - IPES</t>
  </si>
  <si>
    <t>FONDO FINANCIERO DISTRITAL DE SALUD -FFDS</t>
  </si>
  <si>
    <t>IDIGER antes FOPAE hasta 30/09/14</t>
  </si>
  <si>
    <t>INSTITUTO DE DESARROLLO URBANO - IDU</t>
  </si>
  <si>
    <t>FONDO DE PRESTACIONES ECONÓMICAS, CESANTÍAS Y PENSIONES -FONCEP</t>
  </si>
  <si>
    <t>CAJA DE  VIVIENDA POPULAR</t>
  </si>
  <si>
    <t>INSTITUTO DISTRITAL  DE  RECREACIÓN Y  DEPORTE - IDRD</t>
  </si>
  <si>
    <t>INSTITUTO DISTRITAL DEL PATRIMONIO CULTURAL - IDPC</t>
  </si>
  <si>
    <t>INSTITUTO DISTRITAL PARA  LA  PROTECCIÓN DE LA NIÑEZ Y LA JUVENTUD - IDIPRON</t>
  </si>
  <si>
    <t>FUNDACIÓN GILBERTO ALZATE AVENDAÑO</t>
  </si>
  <si>
    <t>ORQUESTA FILARMÓNICA DE BOGOTÁ</t>
  </si>
  <si>
    <t>FONDO DE VIGILANCIA Y SEGURIDAD</t>
  </si>
  <si>
    <t>JARDÍN BOTÁNICO \"JOSE CELESTINO MUTIS\"</t>
  </si>
  <si>
    <t>INSTITUTO PARA LA INVESTIGACIÓN EDUCATIVA Y EL DESARROLLO PEDAGÓGICO - IDEP</t>
  </si>
  <si>
    <t xml:space="preserve">INSTITUTO DISTRITAL DE LA PARTICIPACIÓN Y ACCIÓN </t>
  </si>
  <si>
    <t>INSTITUTO DISTRITAL DE TURISMO</t>
  </si>
  <si>
    <t>INSTITUTO DISTRITAL DE LAS ARTES - IDARTES</t>
  </si>
  <si>
    <t>UNIDAD ADMINISTRATIVA ESPECIAL DE CATASTRO DISTRITAL</t>
  </si>
  <si>
    <t xml:space="preserve">UNIDAD ADMINISTRATIVA ESPECIAL DE REHABILITACIÓN Y </t>
  </si>
  <si>
    <t>UNIDAD ADMINISTRATIVA ESPECIAL DE SERVICIOS PÚBLICOS</t>
  </si>
  <si>
    <t>nombrecta</t>
  </si>
  <si>
    <t>UNIVERSIDAD DISTRITAL FRANCISCO JOSE DE CALDAS</t>
  </si>
  <si>
    <t>ADMINISTRACIÓN CENTRAL</t>
  </si>
  <si>
    <t>ESTABLECIMIENTOS PÚBLICOS</t>
  </si>
  <si>
    <t>PRESUPUESTO ANUAL</t>
  </si>
  <si>
    <t>CONTRALORIA</t>
  </si>
  <si>
    <t>% Part</t>
  </si>
  <si>
    <t>% Ejec</t>
  </si>
  <si>
    <t>ENTIDAD</t>
  </si>
  <si>
    <t>CÓDIGO</t>
  </si>
  <si>
    <t>NOMBRE</t>
  </si>
  <si>
    <t xml:space="preserve"> CONSTITUIDA</t>
  </si>
  <si>
    <t>DEFINITIVAS</t>
  </si>
  <si>
    <t xml:space="preserve"> AUTORIZACIÓN GIRO </t>
  </si>
  <si>
    <t xml:space="preserve"> SIN AUTORIZACIÓN GIRO</t>
  </si>
  <si>
    <t>ENTIDADES DEL PRESUPUESTO ANUAL</t>
  </si>
  <si>
    <t>EJECUCIÓN VIGENCIA 2014</t>
  </si>
  <si>
    <t>CONSTITUCIÓN DE RESERVAS A 31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</si>
</sst>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3" fillId="0" borderId="0" xfId="0" applyFont="1" applyAlignment="1">
      <alignment horizontal="left"/>
    </xf>
    <xf numFmtId="3" fontId="0" fillId="0" borderId="5" xfId="0" applyNumberFormat="1" applyBorder="1"/>
    <xf numFmtId="3" fontId="2" fillId="0" borderId="7" xfId="0" applyNumberFormat="1" applyFont="1" applyBorder="1"/>
    <xf numFmtId="164" fontId="2" fillId="0" borderId="7" xfId="2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0" fillId="0" borderId="0" xfId="0" applyNumberFormat="1"/>
    <xf numFmtId="0" fontId="0" fillId="0" borderId="9" xfId="0" applyBorder="1"/>
    <xf numFmtId="3" fontId="0" fillId="0" borderId="9" xfId="0" applyNumberFormat="1" applyBorder="1"/>
    <xf numFmtId="3" fontId="2" fillId="0" borderId="0" xfId="0" applyNumberFormat="1" applyFont="1"/>
    <xf numFmtId="3" fontId="2" fillId="0" borderId="9" xfId="0" applyNumberFormat="1" applyFont="1" applyBorder="1"/>
    <xf numFmtId="3" fontId="2" fillId="0" borderId="10" xfId="0" applyNumberFormat="1" applyFont="1" applyBorder="1"/>
    <xf numFmtId="0" fontId="0" fillId="0" borderId="11" xfId="0" applyBorder="1"/>
    <xf numFmtId="3" fontId="4" fillId="0" borderId="11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left"/>
    </xf>
    <xf numFmtId="43" fontId="2" fillId="0" borderId="7" xfId="1" applyFont="1" applyBorder="1"/>
    <xf numFmtId="43" fontId="2" fillId="0" borderId="5" xfId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43" fontId="0" fillId="0" borderId="0" xfId="1" applyFont="1"/>
    <xf numFmtId="43" fontId="2" fillId="0" borderId="0" xfId="0" applyNumberFormat="1" applyFont="1"/>
    <xf numFmtId="43" fontId="2" fillId="0" borderId="9" xfId="0" applyNumberFormat="1" applyFont="1" applyBorder="1"/>
    <xf numFmtId="43" fontId="2" fillId="0" borderId="10" xfId="0" applyNumberFormat="1" applyFont="1" applyBorder="1"/>
    <xf numFmtId="43" fontId="2" fillId="0" borderId="12" xfId="0" applyNumberFormat="1" applyFont="1" applyBorder="1"/>
    <xf numFmtId="43" fontId="2" fillId="0" borderId="11" xfId="0" applyNumberFormat="1" applyFont="1" applyBorder="1"/>
    <xf numFmtId="43" fontId="2" fillId="0" borderId="13" xfId="0" applyNumberFormat="1" applyFont="1" applyBorder="1"/>
    <xf numFmtId="0" fontId="6" fillId="0" borderId="0" xfId="0" applyFont="1"/>
    <xf numFmtId="43" fontId="6" fillId="0" borderId="0" xfId="1" applyFont="1"/>
    <xf numFmtId="165" fontId="6" fillId="0" borderId="0" xfId="0" applyNumberFormat="1" applyFont="1"/>
    <xf numFmtId="0" fontId="0" fillId="2" borderId="5" xfId="0" applyFill="1" applyBorder="1"/>
    <xf numFmtId="0" fontId="2" fillId="2" borderId="14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0" fillId="2" borderId="5" xfId="1" applyFont="1" applyFill="1" applyBorder="1"/>
    <xf numFmtId="43" fontId="2" fillId="2" borderId="7" xfId="1" applyFont="1" applyFill="1" applyBorder="1"/>
    <xf numFmtId="43" fontId="0" fillId="2" borderId="9" xfId="0" applyNumberFormat="1" applyFill="1" applyBorder="1"/>
    <xf numFmtId="43" fontId="2" fillId="2" borderId="0" xfId="0" applyNumberFormat="1" applyFont="1" applyFill="1"/>
    <xf numFmtId="43" fontId="0" fillId="2" borderId="11" xfId="0" applyNumberFormat="1" applyFill="1" applyBorder="1"/>
    <xf numFmtId="43" fontId="2" fillId="2" borderId="12" xfId="0" applyNumberFormat="1" applyFont="1" applyFill="1" applyBorder="1"/>
    <xf numFmtId="0" fontId="2" fillId="3" borderId="14" xfId="0" applyFont="1" applyFill="1" applyBorder="1"/>
    <xf numFmtId="0" fontId="2" fillId="3" borderId="5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3" fontId="2" fillId="3" borderId="7" xfId="1" applyFont="1" applyFill="1" applyBorder="1"/>
    <xf numFmtId="43" fontId="2" fillId="3" borderId="5" xfId="1" applyFont="1" applyFill="1" applyBorder="1"/>
    <xf numFmtId="43" fontId="2" fillId="3" borderId="0" xfId="0" applyNumberFormat="1" applyFont="1" applyFill="1"/>
    <xf numFmtId="43" fontId="2" fillId="3" borderId="9" xfId="0" applyNumberFormat="1" applyFont="1" applyFill="1" applyBorder="1"/>
    <xf numFmtId="43" fontId="2" fillId="3" borderId="12" xfId="0" applyNumberFormat="1" applyFont="1" applyFill="1" applyBorder="1"/>
    <xf numFmtId="43" fontId="2" fillId="3" borderId="11" xfId="0" applyNumberFormat="1" applyFont="1" applyFill="1" applyBorder="1"/>
    <xf numFmtId="0" fontId="2" fillId="4" borderId="14" xfId="0" applyFont="1" applyFill="1" applyBorder="1"/>
    <xf numFmtId="0" fontId="2" fillId="4" borderId="5" xfId="0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3" fontId="2" fillId="4" borderId="7" xfId="1" applyFont="1" applyFill="1" applyBorder="1"/>
    <xf numFmtId="43" fontId="2" fillId="4" borderId="5" xfId="1" applyFont="1" applyFill="1" applyBorder="1"/>
    <xf numFmtId="43" fontId="2" fillId="4" borderId="0" xfId="0" applyNumberFormat="1" applyFont="1" applyFill="1"/>
    <xf numFmtId="43" fontId="2" fillId="4" borderId="9" xfId="0" applyNumberFormat="1" applyFont="1" applyFill="1" applyBorder="1"/>
    <xf numFmtId="43" fontId="2" fillId="4" borderId="12" xfId="0" applyNumberFormat="1" applyFont="1" applyFill="1" applyBorder="1"/>
    <xf numFmtId="43" fontId="2" fillId="4" borderId="1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3" fontId="4" fillId="0" borderId="0" xfId="1" applyFont="1"/>
    <xf numFmtId="3" fontId="6" fillId="0" borderId="18" xfId="0" applyNumberFormat="1" applyFont="1" applyBorder="1"/>
    <xf numFmtId="4" fontId="6" fillId="0" borderId="18" xfId="2" applyNumberFormat="1" applyFont="1" applyBorder="1"/>
    <xf numFmtId="166" fontId="6" fillId="0" borderId="18" xfId="0" applyNumberFormat="1" applyFont="1" applyBorder="1"/>
    <xf numFmtId="165" fontId="6" fillId="0" borderId="18" xfId="0" applyNumberFormat="1" applyFont="1" applyBorder="1"/>
    <xf numFmtId="3" fontId="6" fillId="0" borderId="23" xfId="0" applyNumberFormat="1" applyFont="1" applyBorder="1"/>
    <xf numFmtId="165" fontId="6" fillId="0" borderId="23" xfId="0" applyNumberFormat="1" applyFont="1" applyBorder="1"/>
    <xf numFmtId="0" fontId="6" fillId="0" borderId="22" xfId="0" applyFont="1" applyFill="1" applyBorder="1"/>
    <xf numFmtId="3" fontId="6" fillId="0" borderId="18" xfId="0" applyNumberFormat="1" applyFont="1" applyFill="1" applyBorder="1"/>
    <xf numFmtId="4" fontId="6" fillId="0" borderId="18" xfId="2" applyNumberFormat="1" applyFont="1" applyFill="1" applyBorder="1"/>
    <xf numFmtId="166" fontId="6" fillId="0" borderId="18" xfId="0" applyNumberFormat="1" applyFont="1" applyFill="1" applyBorder="1"/>
    <xf numFmtId="3" fontId="6" fillId="0" borderId="23" xfId="0" applyNumberFormat="1" applyFont="1" applyFill="1" applyBorder="1"/>
    <xf numFmtId="165" fontId="6" fillId="0" borderId="18" xfId="1" applyNumberFormat="1" applyFont="1" applyFill="1" applyBorder="1"/>
    <xf numFmtId="165" fontId="6" fillId="0" borderId="23" xfId="1" applyNumberFormat="1" applyFont="1" applyFill="1" applyBorder="1"/>
    <xf numFmtId="165" fontId="6" fillId="0" borderId="18" xfId="0" applyNumberFormat="1" applyFont="1" applyFill="1" applyBorder="1"/>
    <xf numFmtId="165" fontId="6" fillId="0" borderId="23" xfId="0" applyNumberFormat="1" applyFont="1" applyFill="1" applyBorder="1"/>
    <xf numFmtId="3" fontId="6" fillId="0" borderId="28" xfId="0" applyNumberFormat="1" applyFont="1" applyFill="1" applyBorder="1"/>
    <xf numFmtId="165" fontId="6" fillId="0" borderId="28" xfId="1" applyNumberFormat="1" applyFont="1" applyFill="1" applyBorder="1"/>
    <xf numFmtId="165" fontId="6" fillId="0" borderId="28" xfId="0" applyNumberFormat="1" applyFont="1" applyFill="1" applyBorder="1"/>
    <xf numFmtId="0" fontId="6" fillId="0" borderId="30" xfId="0" applyFont="1" applyFill="1" applyBorder="1"/>
    <xf numFmtId="3" fontId="6" fillId="0" borderId="32" xfId="0" applyNumberFormat="1" applyFont="1" applyFill="1" applyBorder="1"/>
    <xf numFmtId="3" fontId="6" fillId="0" borderId="33" xfId="0" applyNumberFormat="1" applyFont="1" applyFill="1" applyBorder="1"/>
    <xf numFmtId="4" fontId="6" fillId="0" borderId="33" xfId="2" applyNumberFormat="1" applyFont="1" applyFill="1" applyBorder="1"/>
    <xf numFmtId="166" fontId="6" fillId="0" borderId="33" xfId="0" applyNumberFormat="1" applyFont="1" applyFill="1" applyBorder="1"/>
    <xf numFmtId="3" fontId="6" fillId="0" borderId="31" xfId="0" applyNumberFormat="1" applyFont="1" applyFill="1" applyBorder="1"/>
    <xf numFmtId="165" fontId="6" fillId="0" borderId="18" xfId="1" applyNumberFormat="1" applyFont="1" applyBorder="1"/>
    <xf numFmtId="165" fontId="6" fillId="0" borderId="23" xfId="1" applyNumberFormat="1" applyFont="1" applyBorder="1"/>
    <xf numFmtId="3" fontId="6" fillId="0" borderId="28" xfId="0" applyNumberFormat="1" applyFont="1" applyBorder="1"/>
    <xf numFmtId="165" fontId="6" fillId="0" borderId="28" xfId="1" applyNumberFormat="1" applyFont="1" applyBorder="1"/>
    <xf numFmtId="165" fontId="6" fillId="0" borderId="28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31" xfId="0" applyNumberFormat="1" applyFont="1" applyBorder="1"/>
    <xf numFmtId="0" fontId="4" fillId="0" borderId="22" xfId="0" applyFont="1" applyFill="1" applyBorder="1"/>
    <xf numFmtId="3" fontId="4" fillId="0" borderId="28" xfId="0" applyNumberFormat="1" applyFont="1" applyFill="1" applyBorder="1"/>
    <xf numFmtId="3" fontId="4" fillId="0" borderId="18" xfId="0" applyNumberFormat="1" applyFont="1" applyFill="1" applyBorder="1"/>
    <xf numFmtId="4" fontId="4" fillId="0" borderId="18" xfId="2" applyNumberFormat="1" applyFont="1" applyFill="1" applyBorder="1"/>
    <xf numFmtId="166" fontId="4" fillId="0" borderId="18" xfId="0" applyNumberFormat="1" applyFont="1" applyFill="1" applyBorder="1"/>
    <xf numFmtId="3" fontId="4" fillId="0" borderId="23" xfId="0" applyNumberFormat="1" applyFont="1" applyFill="1" applyBorder="1"/>
    <xf numFmtId="3" fontId="4" fillId="0" borderId="28" xfId="0" applyNumberFormat="1" applyFont="1" applyBorder="1"/>
    <xf numFmtId="3" fontId="4" fillId="0" borderId="18" xfId="0" applyNumberFormat="1" applyFont="1" applyBorder="1"/>
    <xf numFmtId="4" fontId="4" fillId="0" borderId="18" xfId="2" applyNumberFormat="1" applyFont="1" applyBorder="1"/>
    <xf numFmtId="166" fontId="4" fillId="0" borderId="18" xfId="0" applyNumberFormat="1" applyFont="1" applyBorder="1"/>
    <xf numFmtId="3" fontId="4" fillId="0" borderId="23" xfId="0" applyNumberFormat="1" applyFont="1" applyBorder="1"/>
    <xf numFmtId="165" fontId="4" fillId="0" borderId="28" xfId="0" applyNumberFormat="1" applyFont="1" applyFill="1" applyBorder="1"/>
    <xf numFmtId="165" fontId="4" fillId="0" borderId="18" xfId="0" applyNumberFormat="1" applyFont="1" applyFill="1" applyBorder="1"/>
    <xf numFmtId="165" fontId="4" fillId="0" borderId="23" xfId="0" applyNumberFormat="1" applyFont="1" applyFill="1" applyBorder="1"/>
    <xf numFmtId="165" fontId="4" fillId="0" borderId="28" xfId="0" applyNumberFormat="1" applyFont="1" applyBorder="1"/>
    <xf numFmtId="165" fontId="4" fillId="0" borderId="18" xfId="0" applyNumberFormat="1" applyFont="1" applyBorder="1"/>
    <xf numFmtId="165" fontId="4" fillId="0" borderId="23" xfId="0" applyNumberFormat="1" applyFont="1" applyBorder="1"/>
    <xf numFmtId="0" fontId="4" fillId="0" borderId="24" xfId="0" applyFont="1" applyFill="1" applyBorder="1"/>
    <xf numFmtId="165" fontId="4" fillId="0" borderId="29" xfId="0" applyNumberFormat="1" applyFont="1" applyFill="1" applyBorder="1"/>
    <xf numFmtId="165" fontId="4" fillId="0" borderId="25" xfId="0" applyNumberFormat="1" applyFont="1" applyFill="1" applyBorder="1"/>
    <xf numFmtId="4" fontId="4" fillId="0" borderId="25" xfId="2" applyNumberFormat="1" applyFont="1" applyFill="1" applyBorder="1"/>
    <xf numFmtId="166" fontId="4" fillId="0" borderId="25" xfId="0" applyNumberFormat="1" applyFont="1" applyFill="1" applyBorder="1"/>
    <xf numFmtId="165" fontId="4" fillId="0" borderId="26" xfId="0" applyNumberFormat="1" applyFont="1" applyFill="1" applyBorder="1"/>
    <xf numFmtId="165" fontId="4" fillId="0" borderId="29" xfId="0" applyNumberFormat="1" applyFont="1" applyBorder="1"/>
    <xf numFmtId="165" fontId="4" fillId="0" borderId="25" xfId="0" applyNumberFormat="1" applyFont="1" applyBorder="1"/>
    <xf numFmtId="4" fontId="4" fillId="0" borderId="25" xfId="2" applyNumberFormat="1" applyFont="1" applyBorder="1"/>
    <xf numFmtId="166" fontId="4" fillId="0" borderId="25" xfId="0" applyNumberFormat="1" applyFont="1" applyBorder="1"/>
    <xf numFmtId="165" fontId="4" fillId="0" borderId="26" xfId="0" applyNumberFormat="1" applyFont="1" applyBorder="1"/>
    <xf numFmtId="165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left" wrapText="1"/>
    </xf>
    <xf numFmtId="165" fontId="0" fillId="0" borderId="0" xfId="1" applyNumberFormat="1" applyFont="1"/>
    <xf numFmtId="165" fontId="5" fillId="0" borderId="0" xfId="1" applyNumberFormat="1" applyFont="1" applyAlignment="1">
      <alignment horizontal="left"/>
    </xf>
    <xf numFmtId="165" fontId="2" fillId="0" borderId="0" xfId="1" applyNumberFormat="1" applyFont="1"/>
    <xf numFmtId="3" fontId="6" fillId="0" borderId="19" xfId="0" applyNumberFormat="1" applyFont="1" applyFill="1" applyBorder="1"/>
    <xf numFmtId="3" fontId="6" fillId="0" borderId="20" xfId="0" applyNumberFormat="1" applyFont="1" applyFill="1" applyBorder="1"/>
    <xf numFmtId="4" fontId="6" fillId="0" borderId="20" xfId="2" applyNumberFormat="1" applyFont="1" applyFill="1" applyBorder="1"/>
    <xf numFmtId="166" fontId="6" fillId="0" borderId="20" xfId="0" applyNumberFormat="1" applyFont="1" applyFill="1" applyBorder="1"/>
    <xf numFmtId="3" fontId="6" fillId="0" borderId="21" xfId="0" applyNumberFormat="1" applyFont="1" applyFill="1" applyBorder="1"/>
    <xf numFmtId="3" fontId="6" fillId="0" borderId="22" xfId="0" applyNumberFormat="1" applyFont="1" applyFill="1" applyBorder="1"/>
    <xf numFmtId="3" fontId="4" fillId="0" borderId="22" xfId="0" applyNumberFormat="1" applyFont="1" applyFill="1" applyBorder="1"/>
    <xf numFmtId="165" fontId="6" fillId="0" borderId="22" xfId="1" applyNumberFormat="1" applyFont="1" applyFill="1" applyBorder="1"/>
    <xf numFmtId="165" fontId="6" fillId="0" borderId="22" xfId="0" applyNumberFormat="1" applyFont="1" applyFill="1" applyBorder="1"/>
    <xf numFmtId="165" fontId="4" fillId="0" borderId="22" xfId="0" applyNumberFormat="1" applyFont="1" applyFill="1" applyBorder="1"/>
    <xf numFmtId="165" fontId="2" fillId="0" borderId="0" xfId="1" applyNumberFormat="1" applyFont="1" applyBorder="1"/>
    <xf numFmtId="165" fontId="2" fillId="0" borderId="36" xfId="1" applyNumberFormat="1" applyFont="1" applyBorder="1"/>
    <xf numFmtId="165" fontId="4" fillId="0" borderId="24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67"/>
  <sheetViews>
    <sheetView workbookViewId="0">
      <pane xSplit="2" ySplit="6" topLeftCell="Z58" activePane="bottomRight" state="frozen"/>
      <selection pane="topRight" activeCell="C1" sqref="C1"/>
      <selection pane="bottomLeft" activeCell="A7" sqref="A7"/>
      <selection pane="bottomRight" activeCell="N5" sqref="N5:R5"/>
    </sheetView>
  </sheetViews>
  <sheetFormatPr baseColWidth="10" defaultRowHeight="12.75" x14ac:dyDescent="0.2"/>
  <cols>
    <col min="2" max="2" width="28.85546875" customWidth="1"/>
    <col min="3" max="3" width="21" customWidth="1"/>
    <col min="4" max="5" width="19.5703125" style="1" customWidth="1"/>
    <col min="6" max="6" width="7" style="1" bestFit="1" customWidth="1"/>
    <col min="7" max="33" width="19.5703125" style="1" customWidth="1"/>
  </cols>
  <sheetData>
    <row r="4" spans="1:34" ht="13.5" thickBot="1" x14ac:dyDescent="0.25"/>
    <row r="5" spans="1:34" ht="64.5" thickBot="1" x14ac:dyDescent="0.25">
      <c r="A5" s="2"/>
      <c r="B5" s="3"/>
      <c r="C5" s="183" t="s">
        <v>0</v>
      </c>
      <c r="D5" s="184"/>
      <c r="E5" s="184"/>
      <c r="F5" s="184"/>
      <c r="G5" s="184"/>
      <c r="H5" s="189"/>
      <c r="I5" s="190" t="s">
        <v>1</v>
      </c>
      <c r="J5" s="187"/>
      <c r="K5" s="187"/>
      <c r="L5" s="187"/>
      <c r="M5" s="191"/>
      <c r="N5" s="190" t="s">
        <v>2</v>
      </c>
      <c r="O5" s="187"/>
      <c r="P5" s="187"/>
      <c r="Q5" s="187"/>
      <c r="R5" s="191"/>
      <c r="S5" s="170" t="s">
        <v>3</v>
      </c>
      <c r="T5" s="168"/>
      <c r="U5" s="168"/>
      <c r="V5" s="168"/>
      <c r="W5" s="169"/>
      <c r="X5" s="4" t="s">
        <v>4</v>
      </c>
      <c r="Y5" s="4" t="s">
        <v>5</v>
      </c>
      <c r="Z5" s="4" t="s">
        <v>6</v>
      </c>
      <c r="AA5" s="4" t="s">
        <v>7</v>
      </c>
      <c r="AB5" s="5" t="s">
        <v>9</v>
      </c>
      <c r="AC5" s="6" t="s">
        <v>4</v>
      </c>
      <c r="AD5" s="7" t="s">
        <v>5</v>
      </c>
      <c r="AE5" s="7" t="s">
        <v>6</v>
      </c>
      <c r="AF5" s="7" t="s">
        <v>7</v>
      </c>
      <c r="AG5" s="7" t="s">
        <v>8</v>
      </c>
      <c r="AH5" s="8" t="s">
        <v>9</v>
      </c>
    </row>
    <row r="6" spans="1:34" s="12" customFormat="1" ht="25.5" x14ac:dyDescent="0.2">
      <c r="A6" s="7" t="s">
        <v>10</v>
      </c>
      <c r="B6" s="7"/>
      <c r="C6" s="7" t="s">
        <v>11</v>
      </c>
      <c r="D6" s="9" t="s">
        <v>12</v>
      </c>
      <c r="E6" s="9" t="s">
        <v>13</v>
      </c>
      <c r="F6" s="9"/>
      <c r="G6" s="9" t="s">
        <v>15</v>
      </c>
      <c r="H6" s="9" t="s">
        <v>16</v>
      </c>
      <c r="I6" s="4" t="s">
        <v>11</v>
      </c>
      <c r="J6" s="9" t="s">
        <v>12</v>
      </c>
      <c r="K6" s="9" t="s">
        <v>13</v>
      </c>
      <c r="L6" s="9" t="s">
        <v>15</v>
      </c>
      <c r="M6" s="9" t="s">
        <v>16</v>
      </c>
      <c r="N6" s="4" t="s">
        <v>11</v>
      </c>
      <c r="O6" s="9" t="s">
        <v>12</v>
      </c>
      <c r="P6" s="9" t="s">
        <v>13</v>
      </c>
      <c r="Q6" s="9" t="s">
        <v>15</v>
      </c>
      <c r="R6" s="9" t="s">
        <v>16</v>
      </c>
      <c r="S6" s="4" t="s">
        <v>11</v>
      </c>
      <c r="T6" s="9" t="s">
        <v>12</v>
      </c>
      <c r="U6" s="9" t="s">
        <v>13</v>
      </c>
      <c r="V6" s="9" t="s">
        <v>15</v>
      </c>
      <c r="W6" s="9" t="s">
        <v>16</v>
      </c>
      <c r="X6" s="10"/>
      <c r="Y6" s="10"/>
      <c r="Z6" s="10"/>
      <c r="AA6" s="10"/>
      <c r="AB6" s="11"/>
    </row>
    <row r="7" spans="1:34" ht="15" x14ac:dyDescent="0.25">
      <c r="A7" s="13">
        <v>102</v>
      </c>
      <c r="B7" s="14" t="s">
        <v>17</v>
      </c>
      <c r="C7" s="15">
        <v>7279337704</v>
      </c>
      <c r="D7" s="16">
        <v>48005255</v>
      </c>
      <c r="E7" s="16">
        <v>7231332449</v>
      </c>
      <c r="F7" s="17">
        <f>E7/$E$25</f>
        <v>6.0572322984551548E-3</v>
      </c>
      <c r="G7" s="16">
        <v>7231316949</v>
      </c>
      <c r="H7" s="16">
        <v>15500</v>
      </c>
      <c r="I7" s="18">
        <v>5444294681</v>
      </c>
      <c r="J7" s="16">
        <v>33971920</v>
      </c>
      <c r="K7" s="16">
        <v>5410322761</v>
      </c>
      <c r="L7" s="16">
        <v>5410307261</v>
      </c>
      <c r="M7" s="16">
        <v>15500</v>
      </c>
      <c r="N7" s="18">
        <v>1835043023</v>
      </c>
      <c r="O7" s="16">
        <v>14033335</v>
      </c>
      <c r="P7" s="16">
        <v>1821009688</v>
      </c>
      <c r="Q7" s="16">
        <v>1821009688</v>
      </c>
      <c r="R7" s="16"/>
      <c r="S7" s="18"/>
      <c r="T7" s="16"/>
      <c r="U7" s="16"/>
      <c r="V7" s="16"/>
      <c r="W7" s="16"/>
      <c r="X7" s="18">
        <v>14558675408</v>
      </c>
      <c r="Y7" s="18">
        <v>96010510</v>
      </c>
      <c r="Z7" s="18">
        <v>14462664898</v>
      </c>
      <c r="AA7" s="18">
        <v>14462633898</v>
      </c>
      <c r="AB7" s="19">
        <v>31000</v>
      </c>
      <c r="AC7" s="20">
        <f t="shared" ref="AC7:AC25" si="0">C7-I7-N7-S7</f>
        <v>0</v>
      </c>
      <c r="AD7" s="20">
        <f t="shared" ref="AD7:AD25" si="1">D7-J7-O7-T7</f>
        <v>0</v>
      </c>
      <c r="AE7" s="20">
        <f t="shared" ref="AE7:AE25" si="2">E7-K7-P7-U7</f>
        <v>0</v>
      </c>
      <c r="AF7" s="20" t="e">
        <f>#REF!-#REF!-#REF!-#REF!</f>
        <v>#REF!</v>
      </c>
      <c r="AG7" s="20">
        <f t="shared" ref="AG7:AG25" si="3">G7-L7-Q7-V7</f>
        <v>0</v>
      </c>
      <c r="AH7" s="20">
        <f t="shared" ref="AH7:AH25" si="4">H7-M7-R7-W7</f>
        <v>0</v>
      </c>
    </row>
    <row r="8" spans="1:34" ht="15" x14ac:dyDescent="0.25">
      <c r="A8" s="21">
        <v>104</v>
      </c>
      <c r="B8" s="14" t="s">
        <v>18</v>
      </c>
      <c r="C8" s="22">
        <v>69223102957</v>
      </c>
      <c r="D8" s="23">
        <v>274443415</v>
      </c>
      <c r="E8" s="23">
        <v>68948659542</v>
      </c>
      <c r="F8" s="17">
        <f t="shared" ref="F8:F24" si="5">E8/$E$25</f>
        <v>5.7753954815166125E-2</v>
      </c>
      <c r="G8" s="23">
        <v>67879912727</v>
      </c>
      <c r="H8" s="23">
        <v>1068746815</v>
      </c>
      <c r="I8" s="24">
        <v>8544920963</v>
      </c>
      <c r="J8" s="23">
        <v>34009727</v>
      </c>
      <c r="K8" s="23">
        <v>8510911236</v>
      </c>
      <c r="L8" s="23">
        <v>8505141389</v>
      </c>
      <c r="M8" s="23">
        <v>5769847</v>
      </c>
      <c r="N8" s="24">
        <v>60678181994</v>
      </c>
      <c r="O8" s="23">
        <v>240433688</v>
      </c>
      <c r="P8" s="23">
        <v>60437748306</v>
      </c>
      <c r="Q8" s="23">
        <v>59374771338</v>
      </c>
      <c r="R8" s="23">
        <v>1062976968</v>
      </c>
      <c r="S8" s="24"/>
      <c r="T8" s="23"/>
      <c r="U8" s="23"/>
      <c r="V8" s="23"/>
      <c r="W8" s="23"/>
      <c r="X8" s="24">
        <v>138446205914</v>
      </c>
      <c r="Y8" s="24">
        <v>548886830</v>
      </c>
      <c r="Z8" s="24">
        <v>137897319084</v>
      </c>
      <c r="AA8" s="24">
        <v>135759825454</v>
      </c>
      <c r="AB8" s="25">
        <v>2137493630</v>
      </c>
      <c r="AC8" s="20">
        <f t="shared" si="0"/>
        <v>0</v>
      </c>
      <c r="AD8" s="20">
        <f t="shared" si="1"/>
        <v>0</v>
      </c>
      <c r="AE8" s="20">
        <f t="shared" si="2"/>
        <v>0</v>
      </c>
      <c r="AF8" s="20" t="e">
        <f>#REF!-#REF!-#REF!-#REF!</f>
        <v>#REF!</v>
      </c>
      <c r="AG8" s="20">
        <f t="shared" si="3"/>
        <v>0</v>
      </c>
      <c r="AH8" s="20">
        <f t="shared" si="4"/>
        <v>0</v>
      </c>
    </row>
    <row r="9" spans="1:34" ht="15" x14ac:dyDescent="0.25">
      <c r="A9" s="21">
        <v>105</v>
      </c>
      <c r="B9" s="14" t="s">
        <v>19</v>
      </c>
      <c r="C9" s="22">
        <v>1985292374</v>
      </c>
      <c r="D9" s="23">
        <v>35939675</v>
      </c>
      <c r="E9" s="23">
        <v>1949352699</v>
      </c>
      <c r="F9" s="17">
        <f t="shared" si="5"/>
        <v>1.6328501300056229E-3</v>
      </c>
      <c r="G9" s="23">
        <v>1940352699</v>
      </c>
      <c r="H9" s="23">
        <v>9000000</v>
      </c>
      <c r="I9" s="24">
        <v>1559446585</v>
      </c>
      <c r="J9" s="23">
        <v>35936318</v>
      </c>
      <c r="K9" s="23">
        <v>1523510267</v>
      </c>
      <c r="L9" s="23">
        <v>1514510267</v>
      </c>
      <c r="M9" s="23">
        <v>9000000</v>
      </c>
      <c r="N9" s="24">
        <v>425845789</v>
      </c>
      <c r="O9" s="23">
        <v>3357</v>
      </c>
      <c r="P9" s="23">
        <v>425842432</v>
      </c>
      <c r="Q9" s="23">
        <v>425842432</v>
      </c>
      <c r="R9" s="23"/>
      <c r="S9" s="24"/>
      <c r="T9" s="23"/>
      <c r="U9" s="23"/>
      <c r="V9" s="23"/>
      <c r="W9" s="23"/>
      <c r="X9" s="24">
        <v>3970584748</v>
      </c>
      <c r="Y9" s="24">
        <v>71879350</v>
      </c>
      <c r="Z9" s="24">
        <v>3898705398</v>
      </c>
      <c r="AA9" s="24">
        <v>3880705398</v>
      </c>
      <c r="AB9" s="25">
        <v>18000000</v>
      </c>
      <c r="AC9" s="20">
        <f t="shared" si="0"/>
        <v>0</v>
      </c>
      <c r="AD9" s="20">
        <f t="shared" si="1"/>
        <v>0</v>
      </c>
      <c r="AE9" s="20">
        <f t="shared" si="2"/>
        <v>0</v>
      </c>
      <c r="AF9" s="20" t="e">
        <f>#REF!-#REF!-#REF!-#REF!</f>
        <v>#REF!</v>
      </c>
      <c r="AG9" s="20">
        <f t="shared" si="3"/>
        <v>0</v>
      </c>
      <c r="AH9" s="20">
        <f t="shared" si="4"/>
        <v>0</v>
      </c>
    </row>
    <row r="10" spans="1:34" ht="15" x14ac:dyDescent="0.25">
      <c r="A10" s="21">
        <v>110</v>
      </c>
      <c r="B10" s="14" t="s">
        <v>20</v>
      </c>
      <c r="C10" s="22">
        <v>20568390626</v>
      </c>
      <c r="D10" s="23">
        <v>777014657</v>
      </c>
      <c r="E10" s="23">
        <v>19791375969</v>
      </c>
      <c r="F10" s="17">
        <f t="shared" si="5"/>
        <v>1.6577990653281881E-2</v>
      </c>
      <c r="G10" s="23">
        <v>17584308587</v>
      </c>
      <c r="H10" s="23">
        <v>2207067382</v>
      </c>
      <c r="I10" s="24">
        <v>4377982724</v>
      </c>
      <c r="J10" s="23">
        <v>2552185</v>
      </c>
      <c r="K10" s="23">
        <v>4375430539</v>
      </c>
      <c r="L10" s="23">
        <v>4274354718</v>
      </c>
      <c r="M10" s="23">
        <v>101075821</v>
      </c>
      <c r="N10" s="24">
        <v>16190407902</v>
      </c>
      <c r="O10" s="23">
        <v>774462472</v>
      </c>
      <c r="P10" s="23">
        <v>15415945430</v>
      </c>
      <c r="Q10" s="23">
        <v>13309953869</v>
      </c>
      <c r="R10" s="23">
        <v>2105991561</v>
      </c>
      <c r="S10" s="24"/>
      <c r="T10" s="23"/>
      <c r="U10" s="23"/>
      <c r="V10" s="23"/>
      <c r="W10" s="23"/>
      <c r="X10" s="24">
        <v>41136781252</v>
      </c>
      <c r="Y10" s="24">
        <v>1554029314</v>
      </c>
      <c r="Z10" s="24">
        <v>39582751938</v>
      </c>
      <c r="AA10" s="24">
        <v>35168617174</v>
      </c>
      <c r="AB10" s="25">
        <v>4414134764</v>
      </c>
      <c r="AC10" s="20">
        <f t="shared" si="0"/>
        <v>0</v>
      </c>
      <c r="AD10" s="20">
        <f t="shared" si="1"/>
        <v>0</v>
      </c>
      <c r="AE10" s="20">
        <f t="shared" si="2"/>
        <v>0</v>
      </c>
      <c r="AF10" s="20" t="e">
        <f>#REF!-#REF!-#REF!-#REF!</f>
        <v>#REF!</v>
      </c>
      <c r="AG10" s="20">
        <f t="shared" si="3"/>
        <v>0</v>
      </c>
      <c r="AH10" s="20">
        <f t="shared" si="4"/>
        <v>0</v>
      </c>
    </row>
    <row r="11" spans="1:34" ht="15" x14ac:dyDescent="0.25">
      <c r="A11" s="21">
        <v>111</v>
      </c>
      <c r="B11" s="14" t="s">
        <v>21</v>
      </c>
      <c r="C11" s="22">
        <v>32452813876.84</v>
      </c>
      <c r="D11" s="23">
        <v>765251337</v>
      </c>
      <c r="E11" s="23">
        <v>31687562539.84</v>
      </c>
      <c r="F11" s="17">
        <f t="shared" si="5"/>
        <v>2.6542677802370872E-2</v>
      </c>
      <c r="G11" s="23">
        <v>29207935237</v>
      </c>
      <c r="H11" s="23">
        <v>2479627302.8400002</v>
      </c>
      <c r="I11" s="24">
        <v>16880818914.84</v>
      </c>
      <c r="J11" s="23">
        <v>190235602</v>
      </c>
      <c r="K11" s="23">
        <v>16690583312.84</v>
      </c>
      <c r="L11" s="23">
        <v>15417560305</v>
      </c>
      <c r="M11" s="23">
        <v>1273023007.8399999</v>
      </c>
      <c r="N11" s="24">
        <v>15173912823</v>
      </c>
      <c r="O11" s="23">
        <v>527471938</v>
      </c>
      <c r="P11" s="23">
        <v>14646440885</v>
      </c>
      <c r="Q11" s="23">
        <v>13440421180</v>
      </c>
      <c r="R11" s="23">
        <v>1206019705</v>
      </c>
      <c r="S11" s="24">
        <v>398082139</v>
      </c>
      <c r="T11" s="23">
        <v>47543797</v>
      </c>
      <c r="U11" s="23">
        <v>350538342</v>
      </c>
      <c r="V11" s="23">
        <v>349953752</v>
      </c>
      <c r="W11" s="23">
        <v>584590</v>
      </c>
      <c r="X11" s="24">
        <v>64905627753.68</v>
      </c>
      <c r="Y11" s="24">
        <v>1530502674</v>
      </c>
      <c r="Z11" s="24">
        <v>63375125079.68</v>
      </c>
      <c r="AA11" s="24">
        <v>58415870474</v>
      </c>
      <c r="AB11" s="25">
        <v>4959254605.6800003</v>
      </c>
      <c r="AC11" s="20">
        <f t="shared" si="0"/>
        <v>0</v>
      </c>
      <c r="AD11" s="20">
        <f t="shared" si="1"/>
        <v>0</v>
      </c>
      <c r="AE11" s="20">
        <f t="shared" si="2"/>
        <v>0</v>
      </c>
      <c r="AF11" s="20" t="e">
        <f>#REF!-#REF!-#REF!-#REF!</f>
        <v>#REF!</v>
      </c>
      <c r="AG11" s="20">
        <f t="shared" si="3"/>
        <v>0</v>
      </c>
      <c r="AH11" s="20">
        <f t="shared" si="4"/>
        <v>2.384185791015625E-7</v>
      </c>
    </row>
    <row r="12" spans="1:34" ht="15" x14ac:dyDescent="0.25">
      <c r="A12" s="21">
        <v>112</v>
      </c>
      <c r="B12" s="14" t="s">
        <v>22</v>
      </c>
      <c r="C12" s="22">
        <v>591034101778</v>
      </c>
      <c r="D12" s="23">
        <v>19933404623</v>
      </c>
      <c r="E12" s="23">
        <v>571100697155</v>
      </c>
      <c r="F12" s="17">
        <f t="shared" si="5"/>
        <v>0.47837512835630963</v>
      </c>
      <c r="G12" s="23">
        <v>450537417104</v>
      </c>
      <c r="H12" s="23">
        <v>120563280051</v>
      </c>
      <c r="I12" s="24">
        <v>3478309110</v>
      </c>
      <c r="J12" s="23">
        <v>67358009</v>
      </c>
      <c r="K12" s="23">
        <v>3410951101</v>
      </c>
      <c r="L12" s="23">
        <v>3088772166</v>
      </c>
      <c r="M12" s="23">
        <v>322178935</v>
      </c>
      <c r="N12" s="24">
        <v>587555792668</v>
      </c>
      <c r="O12" s="23">
        <v>19866046614</v>
      </c>
      <c r="P12" s="23">
        <v>567689746054</v>
      </c>
      <c r="Q12" s="23">
        <v>447448644938</v>
      </c>
      <c r="R12" s="23">
        <v>120241101116</v>
      </c>
      <c r="S12" s="24"/>
      <c r="T12" s="23"/>
      <c r="U12" s="23"/>
      <c r="V12" s="23"/>
      <c r="W12" s="23"/>
      <c r="X12" s="24">
        <v>1182068203556</v>
      </c>
      <c r="Y12" s="24">
        <v>39866809246</v>
      </c>
      <c r="Z12" s="24">
        <v>1142201394310</v>
      </c>
      <c r="AA12" s="24">
        <v>901074834208</v>
      </c>
      <c r="AB12" s="25">
        <v>241126560102</v>
      </c>
      <c r="AC12" s="20">
        <f t="shared" si="0"/>
        <v>0</v>
      </c>
      <c r="AD12" s="20">
        <f t="shared" si="1"/>
        <v>0</v>
      </c>
      <c r="AE12" s="20">
        <f t="shared" si="2"/>
        <v>0</v>
      </c>
      <c r="AF12" s="20" t="e">
        <f>#REF!-#REF!-#REF!-#REF!</f>
        <v>#REF!</v>
      </c>
      <c r="AG12" s="20">
        <f t="shared" si="3"/>
        <v>0</v>
      </c>
      <c r="AH12" s="20">
        <f t="shared" si="4"/>
        <v>0</v>
      </c>
    </row>
    <row r="13" spans="1:34" ht="15" x14ac:dyDescent="0.25">
      <c r="A13" s="21">
        <v>113</v>
      </c>
      <c r="B13" s="14" t="s">
        <v>23</v>
      </c>
      <c r="C13" s="22">
        <v>85467286915.75</v>
      </c>
      <c r="D13" s="23">
        <v>1006588110</v>
      </c>
      <c r="E13" s="23">
        <v>84460698805.75</v>
      </c>
      <c r="F13" s="17">
        <f t="shared" si="5"/>
        <v>7.0747414306339768E-2</v>
      </c>
      <c r="G13" s="23">
        <v>78242270753.75</v>
      </c>
      <c r="H13" s="23">
        <v>6218428052</v>
      </c>
      <c r="I13" s="24">
        <v>2159589510</v>
      </c>
      <c r="J13" s="23">
        <v>29074582</v>
      </c>
      <c r="K13" s="23">
        <v>2130514928</v>
      </c>
      <c r="L13" s="23">
        <v>1827383852</v>
      </c>
      <c r="M13" s="23">
        <v>303131076</v>
      </c>
      <c r="N13" s="24">
        <v>83307697405.75</v>
      </c>
      <c r="O13" s="23">
        <v>977513528</v>
      </c>
      <c r="P13" s="23">
        <v>82330183877.75</v>
      </c>
      <c r="Q13" s="23">
        <v>76414886901.75</v>
      </c>
      <c r="R13" s="23">
        <v>5915296976</v>
      </c>
      <c r="S13" s="24"/>
      <c r="T13" s="23"/>
      <c r="U13" s="23"/>
      <c r="V13" s="23"/>
      <c r="W13" s="23"/>
      <c r="X13" s="24">
        <v>170934573831.5</v>
      </c>
      <c r="Y13" s="24">
        <v>2013176220</v>
      </c>
      <c r="Z13" s="24">
        <v>168921397611.5</v>
      </c>
      <c r="AA13" s="24">
        <v>156484541507.5</v>
      </c>
      <c r="AB13" s="25">
        <v>12436856104</v>
      </c>
      <c r="AC13" s="20">
        <f t="shared" si="0"/>
        <v>0</v>
      </c>
      <c r="AD13" s="20">
        <f t="shared" si="1"/>
        <v>0</v>
      </c>
      <c r="AE13" s="20">
        <f t="shared" si="2"/>
        <v>0</v>
      </c>
      <c r="AF13" s="20" t="e">
        <f>#REF!-#REF!-#REF!-#REF!</f>
        <v>#REF!</v>
      </c>
      <c r="AG13" s="20">
        <f t="shared" si="3"/>
        <v>0</v>
      </c>
      <c r="AH13" s="20">
        <f t="shared" si="4"/>
        <v>0</v>
      </c>
    </row>
    <row r="14" spans="1:34" ht="15" x14ac:dyDescent="0.25">
      <c r="A14" s="21">
        <v>114</v>
      </c>
      <c r="B14" s="14" t="s">
        <v>24</v>
      </c>
      <c r="C14" s="22">
        <v>3526143499</v>
      </c>
      <c r="D14" s="23">
        <v>0</v>
      </c>
      <c r="E14" s="23">
        <v>3526143499</v>
      </c>
      <c r="F14" s="17">
        <f t="shared" si="5"/>
        <v>2.9536285935912268E-3</v>
      </c>
      <c r="G14" s="23">
        <v>3525010641</v>
      </c>
      <c r="H14" s="23">
        <v>1132858</v>
      </c>
      <c r="I14" s="24">
        <v>3526143499</v>
      </c>
      <c r="J14" s="23">
        <v>0</v>
      </c>
      <c r="K14" s="23">
        <v>3526143499</v>
      </c>
      <c r="L14" s="23">
        <v>3525010641</v>
      </c>
      <c r="M14" s="23">
        <v>1132858</v>
      </c>
      <c r="N14" s="24"/>
      <c r="O14" s="23"/>
      <c r="P14" s="23"/>
      <c r="Q14" s="23"/>
      <c r="R14" s="23"/>
      <c r="S14" s="24"/>
      <c r="T14" s="23"/>
      <c r="U14" s="23"/>
      <c r="V14" s="23"/>
      <c r="W14" s="23"/>
      <c r="X14" s="24">
        <v>7052286998</v>
      </c>
      <c r="Y14" s="24">
        <v>0</v>
      </c>
      <c r="Z14" s="24">
        <v>7052286998</v>
      </c>
      <c r="AA14" s="24">
        <v>7050021282</v>
      </c>
      <c r="AB14" s="25">
        <v>2265716</v>
      </c>
      <c r="AC14" s="20">
        <f t="shared" si="0"/>
        <v>0</v>
      </c>
      <c r="AD14" s="20">
        <f t="shared" si="1"/>
        <v>0</v>
      </c>
      <c r="AE14" s="20">
        <f t="shared" si="2"/>
        <v>0</v>
      </c>
      <c r="AF14" s="20" t="e">
        <f>#REF!-#REF!-#REF!-#REF!</f>
        <v>#REF!</v>
      </c>
      <c r="AG14" s="20">
        <f t="shared" si="3"/>
        <v>0</v>
      </c>
      <c r="AH14" s="20">
        <f t="shared" si="4"/>
        <v>0</v>
      </c>
    </row>
    <row r="15" spans="1:34" ht="15" x14ac:dyDescent="0.25">
      <c r="A15" s="21">
        <v>117</v>
      </c>
      <c r="B15" s="14" t="s">
        <v>25</v>
      </c>
      <c r="C15" s="22">
        <v>14920217810</v>
      </c>
      <c r="D15" s="23">
        <v>528100361</v>
      </c>
      <c r="E15" s="23">
        <v>14392117449</v>
      </c>
      <c r="F15" s="17">
        <f t="shared" si="5"/>
        <v>1.2055371436739598E-2</v>
      </c>
      <c r="G15" s="23">
        <v>14292117449</v>
      </c>
      <c r="H15" s="23">
        <v>100000000</v>
      </c>
      <c r="I15" s="24">
        <v>477232204</v>
      </c>
      <c r="J15" s="23">
        <v>10749448</v>
      </c>
      <c r="K15" s="23">
        <v>466482756</v>
      </c>
      <c r="L15" s="23">
        <v>466482756</v>
      </c>
      <c r="M15" s="23"/>
      <c r="N15" s="24">
        <v>14442985606</v>
      </c>
      <c r="O15" s="23">
        <v>517350913</v>
      </c>
      <c r="P15" s="23">
        <v>13925634693</v>
      </c>
      <c r="Q15" s="23">
        <v>13825634693</v>
      </c>
      <c r="R15" s="23">
        <v>100000000</v>
      </c>
      <c r="S15" s="24"/>
      <c r="T15" s="23"/>
      <c r="U15" s="23"/>
      <c r="V15" s="23"/>
      <c r="W15" s="23"/>
      <c r="X15" s="24">
        <v>29840435620</v>
      </c>
      <c r="Y15" s="24">
        <v>1056200722</v>
      </c>
      <c r="Z15" s="24">
        <v>28784234898</v>
      </c>
      <c r="AA15" s="24">
        <v>28584234898</v>
      </c>
      <c r="AB15" s="25">
        <v>200000000</v>
      </c>
      <c r="AC15" s="20">
        <f t="shared" si="0"/>
        <v>0</v>
      </c>
      <c r="AD15" s="20">
        <f t="shared" si="1"/>
        <v>0</v>
      </c>
      <c r="AE15" s="20">
        <f t="shared" si="2"/>
        <v>0</v>
      </c>
      <c r="AF15" s="20" t="e">
        <f>#REF!-#REF!-#REF!-#REF!</f>
        <v>#REF!</v>
      </c>
      <c r="AG15" s="20">
        <f t="shared" si="3"/>
        <v>0</v>
      </c>
      <c r="AH15" s="20">
        <f t="shared" si="4"/>
        <v>0</v>
      </c>
    </row>
    <row r="16" spans="1:34" ht="15" x14ac:dyDescent="0.25">
      <c r="A16" s="21">
        <v>118</v>
      </c>
      <c r="B16" s="14" t="s">
        <v>26</v>
      </c>
      <c r="C16" s="22">
        <v>51519083532</v>
      </c>
      <c r="D16" s="23">
        <v>342612226</v>
      </c>
      <c r="E16" s="23">
        <v>51176471306</v>
      </c>
      <c r="F16" s="17">
        <f t="shared" si="5"/>
        <v>4.2867310706830239E-2</v>
      </c>
      <c r="G16" s="23">
        <v>39021025286</v>
      </c>
      <c r="H16" s="23">
        <v>12155446020</v>
      </c>
      <c r="I16" s="24">
        <v>382771510</v>
      </c>
      <c r="J16" s="23">
        <v>1182298</v>
      </c>
      <c r="K16" s="23">
        <v>381589212</v>
      </c>
      <c r="L16" s="23">
        <v>371373446</v>
      </c>
      <c r="M16" s="23">
        <v>10215766</v>
      </c>
      <c r="N16" s="24">
        <v>51136312022</v>
      </c>
      <c r="O16" s="23">
        <v>341429928</v>
      </c>
      <c r="P16" s="23">
        <v>50794882094</v>
      </c>
      <c r="Q16" s="23">
        <v>38649651840</v>
      </c>
      <c r="R16" s="23">
        <v>12145230254</v>
      </c>
      <c r="S16" s="24"/>
      <c r="T16" s="23"/>
      <c r="U16" s="23"/>
      <c r="V16" s="23"/>
      <c r="W16" s="23"/>
      <c r="X16" s="24">
        <v>103038167064</v>
      </c>
      <c r="Y16" s="24">
        <v>685224452</v>
      </c>
      <c r="Z16" s="24">
        <v>102352942612</v>
      </c>
      <c r="AA16" s="24">
        <v>78042050572</v>
      </c>
      <c r="AB16" s="25">
        <v>24310892040</v>
      </c>
      <c r="AC16" s="20">
        <f t="shared" si="0"/>
        <v>0</v>
      </c>
      <c r="AD16" s="20">
        <f t="shared" si="1"/>
        <v>0</v>
      </c>
      <c r="AE16" s="20">
        <f t="shared" si="2"/>
        <v>0</v>
      </c>
      <c r="AF16" s="20" t="e">
        <f>#REF!-#REF!-#REF!-#REF!</f>
        <v>#REF!</v>
      </c>
      <c r="AG16" s="20">
        <f t="shared" si="3"/>
        <v>0</v>
      </c>
      <c r="AH16" s="20">
        <f t="shared" si="4"/>
        <v>0</v>
      </c>
    </row>
    <row r="17" spans="1:34" ht="15" x14ac:dyDescent="0.25">
      <c r="A17" s="21">
        <v>119</v>
      </c>
      <c r="B17" s="14" t="s">
        <v>27</v>
      </c>
      <c r="C17" s="22">
        <v>2719939112</v>
      </c>
      <c r="D17" s="23">
        <v>171086463</v>
      </c>
      <c r="E17" s="23">
        <v>2548852649</v>
      </c>
      <c r="F17" s="17">
        <f t="shared" si="5"/>
        <v>2.1350135259872879E-3</v>
      </c>
      <c r="G17" s="23">
        <v>2488828261</v>
      </c>
      <c r="H17" s="23">
        <v>60024388</v>
      </c>
      <c r="I17" s="24">
        <v>408111042</v>
      </c>
      <c r="J17" s="23">
        <v>9462762</v>
      </c>
      <c r="K17" s="23">
        <v>398648280</v>
      </c>
      <c r="L17" s="23">
        <v>398647359</v>
      </c>
      <c r="M17" s="23">
        <v>921</v>
      </c>
      <c r="N17" s="24">
        <v>2311828070</v>
      </c>
      <c r="O17" s="23">
        <v>161623701</v>
      </c>
      <c r="P17" s="23">
        <v>2150204369</v>
      </c>
      <c r="Q17" s="23">
        <v>2090180902</v>
      </c>
      <c r="R17" s="23">
        <v>60023467</v>
      </c>
      <c r="S17" s="24"/>
      <c r="T17" s="23"/>
      <c r="U17" s="23"/>
      <c r="V17" s="23"/>
      <c r="W17" s="23"/>
      <c r="X17" s="24">
        <v>5439878224</v>
      </c>
      <c r="Y17" s="24">
        <v>342172926</v>
      </c>
      <c r="Z17" s="24">
        <v>5097705298</v>
      </c>
      <c r="AA17" s="24">
        <v>4977656522</v>
      </c>
      <c r="AB17" s="25">
        <v>120048776</v>
      </c>
      <c r="AC17" s="20">
        <f t="shared" si="0"/>
        <v>0</v>
      </c>
      <c r="AD17" s="20">
        <f t="shared" si="1"/>
        <v>0</v>
      </c>
      <c r="AE17" s="20">
        <f t="shared" si="2"/>
        <v>0</v>
      </c>
      <c r="AF17" s="20" t="e">
        <f>#REF!-#REF!-#REF!-#REF!</f>
        <v>#REF!</v>
      </c>
      <c r="AG17" s="20">
        <f t="shared" si="3"/>
        <v>0</v>
      </c>
      <c r="AH17" s="20">
        <f t="shared" si="4"/>
        <v>0</v>
      </c>
    </row>
    <row r="18" spans="1:34" ht="15" x14ac:dyDescent="0.25">
      <c r="A18" s="21">
        <v>120</v>
      </c>
      <c r="B18" s="14" t="s">
        <v>28</v>
      </c>
      <c r="C18" s="22">
        <v>3545302229</v>
      </c>
      <c r="D18" s="23">
        <v>125327877</v>
      </c>
      <c r="E18" s="23">
        <v>3419974352</v>
      </c>
      <c r="F18" s="17">
        <f t="shared" si="5"/>
        <v>2.864697377823825E-3</v>
      </c>
      <c r="G18" s="23">
        <v>3419974352</v>
      </c>
      <c r="H18" s="23"/>
      <c r="I18" s="24">
        <v>1508467941</v>
      </c>
      <c r="J18" s="23">
        <v>109759665</v>
      </c>
      <c r="K18" s="23">
        <v>1398708276</v>
      </c>
      <c r="L18" s="23">
        <v>1398708276</v>
      </c>
      <c r="M18" s="23"/>
      <c r="N18" s="24">
        <v>2036834288</v>
      </c>
      <c r="O18" s="23">
        <v>15568212</v>
      </c>
      <c r="P18" s="23">
        <v>2021266076</v>
      </c>
      <c r="Q18" s="23">
        <v>2021266076</v>
      </c>
      <c r="R18" s="23"/>
      <c r="S18" s="24"/>
      <c r="T18" s="23"/>
      <c r="U18" s="23"/>
      <c r="V18" s="23"/>
      <c r="W18" s="23"/>
      <c r="X18" s="24">
        <v>7090604458</v>
      </c>
      <c r="Y18" s="24">
        <v>250655754</v>
      </c>
      <c r="Z18" s="24">
        <v>6839948704</v>
      </c>
      <c r="AA18" s="24">
        <v>6839948704</v>
      </c>
      <c r="AB18" s="25"/>
      <c r="AC18" s="20">
        <f t="shared" si="0"/>
        <v>0</v>
      </c>
      <c r="AD18" s="20">
        <f t="shared" si="1"/>
        <v>0</v>
      </c>
      <c r="AE18" s="20">
        <f t="shared" si="2"/>
        <v>0</v>
      </c>
      <c r="AF18" s="20" t="e">
        <f>#REF!-#REF!-#REF!-#REF!</f>
        <v>#REF!</v>
      </c>
      <c r="AG18" s="20">
        <f t="shared" si="3"/>
        <v>0</v>
      </c>
      <c r="AH18" s="20">
        <f t="shared" si="4"/>
        <v>0</v>
      </c>
    </row>
    <row r="19" spans="1:34" ht="15" x14ac:dyDescent="0.25">
      <c r="A19" s="21">
        <v>121</v>
      </c>
      <c r="B19" s="14" t="s">
        <v>29</v>
      </c>
      <c r="C19" s="22">
        <v>9263730286</v>
      </c>
      <c r="D19" s="23">
        <v>176955006</v>
      </c>
      <c r="E19" s="23">
        <v>9086775280</v>
      </c>
      <c r="F19" s="17">
        <f t="shared" si="5"/>
        <v>7.6114200395296858E-3</v>
      </c>
      <c r="G19" s="23">
        <v>9043214334</v>
      </c>
      <c r="H19" s="23">
        <v>43560946</v>
      </c>
      <c r="I19" s="24">
        <v>1315234346</v>
      </c>
      <c r="J19" s="23">
        <v>45192277</v>
      </c>
      <c r="K19" s="23">
        <v>1270042069</v>
      </c>
      <c r="L19" s="23">
        <v>1266244530</v>
      </c>
      <c r="M19" s="23">
        <v>3797539</v>
      </c>
      <c r="N19" s="24">
        <v>7948495940</v>
      </c>
      <c r="O19" s="23">
        <v>131762729</v>
      </c>
      <c r="P19" s="23">
        <v>7816733211</v>
      </c>
      <c r="Q19" s="23">
        <v>7776969804</v>
      </c>
      <c r="R19" s="23">
        <v>39763407</v>
      </c>
      <c r="S19" s="24"/>
      <c r="T19" s="23"/>
      <c r="U19" s="23"/>
      <c r="V19" s="23"/>
      <c r="W19" s="23"/>
      <c r="X19" s="24">
        <v>18527460572</v>
      </c>
      <c r="Y19" s="24">
        <v>353910012</v>
      </c>
      <c r="Z19" s="24">
        <v>18173550560</v>
      </c>
      <c r="AA19" s="24">
        <v>18086428668</v>
      </c>
      <c r="AB19" s="25">
        <v>87121892</v>
      </c>
      <c r="AC19" s="20">
        <f t="shared" si="0"/>
        <v>0</v>
      </c>
      <c r="AD19" s="20">
        <f t="shared" si="1"/>
        <v>0</v>
      </c>
      <c r="AE19" s="20">
        <f t="shared" si="2"/>
        <v>0</v>
      </c>
      <c r="AF19" s="20" t="e">
        <f>#REF!-#REF!-#REF!-#REF!</f>
        <v>#REF!</v>
      </c>
      <c r="AG19" s="20">
        <f t="shared" si="3"/>
        <v>0</v>
      </c>
      <c r="AH19" s="20">
        <f t="shared" si="4"/>
        <v>0</v>
      </c>
    </row>
    <row r="20" spans="1:34" ht="15" x14ac:dyDescent="0.25">
      <c r="A20" s="21">
        <v>122</v>
      </c>
      <c r="B20" s="14" t="s">
        <v>30</v>
      </c>
      <c r="C20" s="22">
        <v>305656466492</v>
      </c>
      <c r="D20" s="23">
        <v>23332873963</v>
      </c>
      <c r="E20" s="23">
        <v>282323592529</v>
      </c>
      <c r="F20" s="17">
        <f t="shared" si="5"/>
        <v>0.23648471361858572</v>
      </c>
      <c r="G20" s="23">
        <v>258538168446</v>
      </c>
      <c r="H20" s="23">
        <v>23785424083</v>
      </c>
      <c r="I20" s="24">
        <v>3224435365</v>
      </c>
      <c r="J20" s="23">
        <v>1225201</v>
      </c>
      <c r="K20" s="23">
        <v>3223210164</v>
      </c>
      <c r="L20" s="23">
        <v>3216953329</v>
      </c>
      <c r="M20" s="23">
        <v>6256835</v>
      </c>
      <c r="N20" s="24">
        <v>302432031127</v>
      </c>
      <c r="O20" s="23">
        <v>23331648762</v>
      </c>
      <c r="P20" s="23">
        <v>279100382365</v>
      </c>
      <c r="Q20" s="23">
        <v>255321215117</v>
      </c>
      <c r="R20" s="23">
        <v>23779167248</v>
      </c>
      <c r="S20" s="24"/>
      <c r="T20" s="23"/>
      <c r="U20" s="23"/>
      <c r="V20" s="23"/>
      <c r="W20" s="23"/>
      <c r="X20" s="24">
        <v>611312932984</v>
      </c>
      <c r="Y20" s="24">
        <v>46665747926</v>
      </c>
      <c r="Z20" s="24">
        <v>564647185058</v>
      </c>
      <c r="AA20" s="24">
        <v>517076336892</v>
      </c>
      <c r="AB20" s="25">
        <v>47570848166</v>
      </c>
      <c r="AC20" s="20">
        <f t="shared" si="0"/>
        <v>0</v>
      </c>
      <c r="AD20" s="20">
        <f t="shared" si="1"/>
        <v>0</v>
      </c>
      <c r="AE20" s="20">
        <f t="shared" si="2"/>
        <v>0</v>
      </c>
      <c r="AF20" s="20" t="e">
        <f>#REF!-#REF!-#REF!-#REF!</f>
        <v>#REF!</v>
      </c>
      <c r="AG20" s="20">
        <f t="shared" si="3"/>
        <v>0</v>
      </c>
      <c r="AH20" s="20">
        <f t="shared" si="4"/>
        <v>0</v>
      </c>
    </row>
    <row r="21" spans="1:34" ht="15" x14ac:dyDescent="0.25">
      <c r="A21" s="21">
        <v>125</v>
      </c>
      <c r="B21" s="14" t="s">
        <v>31</v>
      </c>
      <c r="C21" s="22">
        <v>2886660917</v>
      </c>
      <c r="D21" s="23">
        <v>4589865</v>
      </c>
      <c r="E21" s="23">
        <v>2882071052</v>
      </c>
      <c r="F21" s="17">
        <f t="shared" si="5"/>
        <v>2.414129620749376E-3</v>
      </c>
      <c r="G21" s="23">
        <v>2776806775</v>
      </c>
      <c r="H21" s="23">
        <v>105264277</v>
      </c>
      <c r="I21" s="24">
        <v>2140131165</v>
      </c>
      <c r="J21" s="23">
        <v>1589865</v>
      </c>
      <c r="K21" s="23">
        <v>2138541300</v>
      </c>
      <c r="L21" s="23">
        <v>2138277023</v>
      </c>
      <c r="M21" s="23">
        <v>264277</v>
      </c>
      <c r="N21" s="24">
        <v>746529752</v>
      </c>
      <c r="O21" s="23">
        <v>3000000</v>
      </c>
      <c r="P21" s="23">
        <v>743529752</v>
      </c>
      <c r="Q21" s="23">
        <v>638529752</v>
      </c>
      <c r="R21" s="23">
        <v>105000000</v>
      </c>
      <c r="S21" s="24"/>
      <c r="T21" s="23"/>
      <c r="U21" s="23"/>
      <c r="V21" s="23"/>
      <c r="W21" s="23"/>
      <c r="X21" s="24">
        <v>5773321834</v>
      </c>
      <c r="Y21" s="24">
        <v>9179730</v>
      </c>
      <c r="Z21" s="24">
        <v>5764142104</v>
      </c>
      <c r="AA21" s="24">
        <v>5553613550</v>
      </c>
      <c r="AB21" s="25">
        <v>210528554</v>
      </c>
      <c r="AC21" s="20">
        <f t="shared" si="0"/>
        <v>0</v>
      </c>
      <c r="AD21" s="20">
        <f t="shared" si="1"/>
        <v>0</v>
      </c>
      <c r="AE21" s="20">
        <f t="shared" si="2"/>
        <v>0</v>
      </c>
      <c r="AF21" s="20" t="e">
        <f>#REF!-#REF!-#REF!-#REF!</f>
        <v>#REF!</v>
      </c>
      <c r="AG21" s="20">
        <f t="shared" si="3"/>
        <v>0</v>
      </c>
      <c r="AH21" s="20">
        <f t="shared" si="4"/>
        <v>0</v>
      </c>
    </row>
    <row r="22" spans="1:34" ht="15" x14ac:dyDescent="0.25">
      <c r="A22" s="21">
        <v>126</v>
      </c>
      <c r="B22" s="14" t="s">
        <v>32</v>
      </c>
      <c r="C22" s="22">
        <v>24355330727</v>
      </c>
      <c r="D22" s="23">
        <v>607842969</v>
      </c>
      <c r="E22" s="23">
        <v>23747487758</v>
      </c>
      <c r="F22" s="17">
        <f t="shared" si="5"/>
        <v>1.9891776635828404E-2</v>
      </c>
      <c r="G22" s="23">
        <v>19577964858</v>
      </c>
      <c r="H22" s="23">
        <v>4169522900</v>
      </c>
      <c r="I22" s="24">
        <v>2933825274</v>
      </c>
      <c r="J22" s="23">
        <v>147562669</v>
      </c>
      <c r="K22" s="23">
        <v>2786262605</v>
      </c>
      <c r="L22" s="23">
        <v>2783022778</v>
      </c>
      <c r="M22" s="23">
        <v>3239827</v>
      </c>
      <c r="N22" s="24">
        <v>21421505453</v>
      </c>
      <c r="O22" s="23">
        <v>460280300</v>
      </c>
      <c r="P22" s="23">
        <v>20961225153</v>
      </c>
      <c r="Q22" s="23">
        <v>16794942080</v>
      </c>
      <c r="R22" s="23">
        <v>4166283073</v>
      </c>
      <c r="S22" s="24"/>
      <c r="T22" s="23"/>
      <c r="U22" s="23"/>
      <c r="V22" s="23"/>
      <c r="W22" s="23"/>
      <c r="X22" s="24">
        <v>48710661454</v>
      </c>
      <c r="Y22" s="24">
        <v>1215685938</v>
      </c>
      <c r="Z22" s="24">
        <v>47494975516</v>
      </c>
      <c r="AA22" s="24">
        <v>39155929716</v>
      </c>
      <c r="AB22" s="25">
        <v>8339045800</v>
      </c>
      <c r="AC22" s="20">
        <f t="shared" si="0"/>
        <v>0</v>
      </c>
      <c r="AD22" s="20">
        <f t="shared" si="1"/>
        <v>0</v>
      </c>
      <c r="AE22" s="20">
        <f t="shared" si="2"/>
        <v>0</v>
      </c>
      <c r="AF22" s="20" t="e">
        <f>#REF!-#REF!-#REF!-#REF!</f>
        <v>#REF!</v>
      </c>
      <c r="AG22" s="20">
        <f t="shared" si="3"/>
        <v>0</v>
      </c>
      <c r="AH22" s="20">
        <f t="shared" si="4"/>
        <v>0</v>
      </c>
    </row>
    <row r="23" spans="1:34" ht="15" x14ac:dyDescent="0.25">
      <c r="A23" s="21">
        <v>127</v>
      </c>
      <c r="B23" s="14" t="s">
        <v>33</v>
      </c>
      <c r="C23" s="22">
        <v>1999440392</v>
      </c>
      <c r="D23" s="23">
        <v>194957235</v>
      </c>
      <c r="E23" s="23">
        <v>1804483157</v>
      </c>
      <c r="F23" s="17">
        <f t="shared" si="5"/>
        <v>1.5115020278330899E-3</v>
      </c>
      <c r="G23" s="23">
        <v>1721446360</v>
      </c>
      <c r="H23" s="23">
        <v>83036797</v>
      </c>
      <c r="I23" s="24">
        <v>413318670</v>
      </c>
      <c r="J23" s="23">
        <v>71050766</v>
      </c>
      <c r="K23" s="23">
        <v>342267904</v>
      </c>
      <c r="L23" s="23">
        <v>308325613</v>
      </c>
      <c r="M23" s="23">
        <v>33942291</v>
      </c>
      <c r="N23" s="24">
        <v>1586121722</v>
      </c>
      <c r="O23" s="23">
        <v>123906469</v>
      </c>
      <c r="P23" s="23">
        <v>1462215253</v>
      </c>
      <c r="Q23" s="23">
        <v>1413120747</v>
      </c>
      <c r="R23" s="23">
        <v>49094506</v>
      </c>
      <c r="S23" s="24"/>
      <c r="T23" s="23"/>
      <c r="U23" s="23"/>
      <c r="V23" s="23"/>
      <c r="W23" s="23"/>
      <c r="X23" s="24">
        <v>3998880784</v>
      </c>
      <c r="Y23" s="24">
        <v>389914470</v>
      </c>
      <c r="Z23" s="24">
        <v>3608966314</v>
      </c>
      <c r="AA23" s="24">
        <v>3442892720</v>
      </c>
      <c r="AB23" s="25">
        <v>166073594</v>
      </c>
      <c r="AC23" s="20">
        <f t="shared" si="0"/>
        <v>0</v>
      </c>
      <c r="AD23" s="20">
        <f t="shared" si="1"/>
        <v>0</v>
      </c>
      <c r="AE23" s="20">
        <f t="shared" si="2"/>
        <v>0</v>
      </c>
      <c r="AF23" s="20" t="e">
        <f>#REF!-#REF!-#REF!-#REF!</f>
        <v>#REF!</v>
      </c>
      <c r="AG23" s="20">
        <f t="shared" si="3"/>
        <v>0</v>
      </c>
      <c r="AH23" s="20">
        <f t="shared" si="4"/>
        <v>0</v>
      </c>
    </row>
    <row r="24" spans="1:34" ht="15" x14ac:dyDescent="0.25">
      <c r="A24" s="21">
        <v>131</v>
      </c>
      <c r="B24" s="14" t="s">
        <v>34</v>
      </c>
      <c r="C24" s="22">
        <v>14067410074</v>
      </c>
      <c r="D24" s="23">
        <v>310631468</v>
      </c>
      <c r="E24" s="23">
        <v>13756778606</v>
      </c>
      <c r="F24" s="17">
        <f t="shared" si="5"/>
        <v>1.1523188054572607E-2</v>
      </c>
      <c r="G24" s="23">
        <v>12503576518</v>
      </c>
      <c r="H24" s="23">
        <v>1253202088</v>
      </c>
      <c r="I24" s="24">
        <v>1061732854</v>
      </c>
      <c r="J24" s="23">
        <v>62145596</v>
      </c>
      <c r="K24" s="23">
        <v>999587258</v>
      </c>
      <c r="L24" s="23">
        <v>976763652</v>
      </c>
      <c r="M24" s="23">
        <v>22823606</v>
      </c>
      <c r="N24" s="24">
        <v>13005677220</v>
      </c>
      <c r="O24" s="23">
        <v>248485872</v>
      </c>
      <c r="P24" s="23">
        <v>12757191348</v>
      </c>
      <c r="Q24" s="23">
        <v>11526812866</v>
      </c>
      <c r="R24" s="23">
        <v>1230378482</v>
      </c>
      <c r="S24" s="24"/>
      <c r="T24" s="23"/>
      <c r="U24" s="23"/>
      <c r="V24" s="23"/>
      <c r="W24" s="23"/>
      <c r="X24" s="24">
        <v>28134820148</v>
      </c>
      <c r="Y24" s="24">
        <v>621262936</v>
      </c>
      <c r="Z24" s="24">
        <v>27513557212</v>
      </c>
      <c r="AA24" s="24">
        <v>25007153036</v>
      </c>
      <c r="AB24" s="25">
        <v>2506404176</v>
      </c>
      <c r="AC24" s="20">
        <f t="shared" si="0"/>
        <v>0</v>
      </c>
      <c r="AD24" s="20">
        <f t="shared" si="1"/>
        <v>0</v>
      </c>
      <c r="AE24" s="20">
        <f t="shared" si="2"/>
        <v>0</v>
      </c>
      <c r="AF24" s="20" t="e">
        <f>#REF!-#REF!-#REF!-#REF!</f>
        <v>#REF!</v>
      </c>
      <c r="AG24" s="20">
        <f t="shared" si="3"/>
        <v>0</v>
      </c>
      <c r="AH24" s="20">
        <f t="shared" si="4"/>
        <v>0</v>
      </c>
    </row>
    <row r="25" spans="1:34" x14ac:dyDescent="0.2">
      <c r="A25" s="26" t="s">
        <v>35</v>
      </c>
      <c r="C25" s="27">
        <v>1242470051301.5898</v>
      </c>
      <c r="D25" s="28">
        <v>48635624505</v>
      </c>
      <c r="E25" s="28">
        <v>1193834426796.5898</v>
      </c>
      <c r="F25" s="17">
        <f>E25/$E$25</f>
        <v>1</v>
      </c>
      <c r="G25" s="28">
        <v>1019531647336.75</v>
      </c>
      <c r="H25" s="28">
        <v>174302779459.84</v>
      </c>
      <c r="I25" s="29">
        <v>59836766357.839996</v>
      </c>
      <c r="J25" s="28">
        <v>853058890</v>
      </c>
      <c r="K25" s="28">
        <v>58983707467.839996</v>
      </c>
      <c r="L25" s="28">
        <v>56887839361</v>
      </c>
      <c r="M25" s="28">
        <v>2095868106.8399999</v>
      </c>
      <c r="N25" s="29">
        <v>1182235202804.75</v>
      </c>
      <c r="O25" s="28">
        <v>47735021818</v>
      </c>
      <c r="P25" s="28">
        <v>1134500180986.75</v>
      </c>
      <c r="Q25" s="28">
        <v>962293854223.75</v>
      </c>
      <c r="R25" s="28">
        <v>172206326763</v>
      </c>
      <c r="S25" s="29">
        <v>398082139</v>
      </c>
      <c r="T25" s="28">
        <v>47543797</v>
      </c>
      <c r="U25" s="28">
        <v>350538342</v>
      </c>
      <c r="V25" s="28">
        <v>349953752</v>
      </c>
      <c r="W25" s="28">
        <v>584590</v>
      </c>
      <c r="X25" s="29">
        <v>2484940102603.1797</v>
      </c>
      <c r="Y25" s="29">
        <v>97271249010</v>
      </c>
      <c r="Z25" s="29">
        <v>2387668853593.1797</v>
      </c>
      <c r="AA25" s="29">
        <v>2039063294673.5</v>
      </c>
      <c r="AB25" s="30">
        <v>348605558919.67999</v>
      </c>
      <c r="AC25" s="20">
        <f t="shared" si="0"/>
        <v>-2.44140625E-4</v>
      </c>
      <c r="AD25" s="20">
        <f t="shared" si="1"/>
        <v>0</v>
      </c>
      <c r="AE25" s="20">
        <f t="shared" si="2"/>
        <v>-2.44140625E-4</v>
      </c>
      <c r="AF25" s="20" t="e">
        <f>#REF!-#REF!-#REF!-#REF!</f>
        <v>#REF!</v>
      </c>
      <c r="AG25" s="20">
        <f t="shared" si="3"/>
        <v>0</v>
      </c>
      <c r="AH25" s="20">
        <f t="shared" si="4"/>
        <v>0</v>
      </c>
    </row>
    <row r="29" spans="1:34" x14ac:dyDescent="0.2">
      <c r="B29" s="13"/>
    </row>
    <row r="30" spans="1:34" x14ac:dyDescent="0.2">
      <c r="B30" s="21"/>
      <c r="L30" s="41">
        <f>SUM(K35-L35)</f>
        <v>8185566</v>
      </c>
    </row>
    <row r="31" spans="1:34" x14ac:dyDescent="0.2">
      <c r="B31" s="7"/>
    </row>
    <row r="32" spans="1:34" x14ac:dyDescent="0.2">
      <c r="A32" s="13"/>
      <c r="B32" s="13"/>
      <c r="C32" s="50" t="s">
        <v>36</v>
      </c>
      <c r="D32" s="51" t="s">
        <v>37</v>
      </c>
      <c r="E32" s="51"/>
      <c r="F32" s="51"/>
      <c r="G32" s="51"/>
      <c r="H32" s="51"/>
      <c r="I32" s="60"/>
      <c r="J32" s="60"/>
      <c r="K32" s="60"/>
      <c r="L32" s="60"/>
      <c r="M32" s="60"/>
      <c r="N32" s="70"/>
      <c r="O32" s="70"/>
      <c r="P32" s="70"/>
      <c r="Q32" s="70"/>
      <c r="R32" s="7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/>
    </row>
    <row r="33" spans="1:40" x14ac:dyDescent="0.2">
      <c r="A33" s="2"/>
      <c r="B33" s="21"/>
      <c r="C33" s="50" t="s">
        <v>0</v>
      </c>
      <c r="D33" s="51"/>
      <c r="E33" s="51"/>
      <c r="F33" s="51"/>
      <c r="G33" s="51"/>
      <c r="H33" s="51"/>
      <c r="I33" s="60" t="s">
        <v>1</v>
      </c>
      <c r="J33" s="60"/>
      <c r="K33" s="61"/>
      <c r="L33" s="60"/>
      <c r="M33" s="60"/>
      <c r="N33" s="70" t="s">
        <v>2</v>
      </c>
      <c r="O33" s="70"/>
      <c r="P33" s="70"/>
      <c r="Q33" s="71"/>
      <c r="R33" s="70"/>
      <c r="S33" s="31" t="s">
        <v>38</v>
      </c>
      <c r="T33" s="31"/>
      <c r="U33" s="31"/>
      <c r="V33" s="31"/>
      <c r="W33" s="33"/>
      <c r="X33" s="31" t="s">
        <v>4</v>
      </c>
      <c r="Y33" s="31" t="s">
        <v>5</v>
      </c>
      <c r="Z33" s="31" t="s">
        <v>6</v>
      </c>
      <c r="AA33" s="31" t="s">
        <v>8</v>
      </c>
      <c r="AB33" s="31" t="s">
        <v>9</v>
      </c>
      <c r="AC33" s="33"/>
      <c r="AD33" s="33"/>
      <c r="AE33" s="33"/>
      <c r="AF33" s="33"/>
      <c r="AG33" s="33"/>
      <c r="AH33" s="34"/>
    </row>
    <row r="34" spans="1:40" s="12" customFormat="1" ht="25.5" x14ac:dyDescent="0.2">
      <c r="A34" s="7" t="s">
        <v>10</v>
      </c>
      <c r="B34" s="21"/>
      <c r="C34" s="52" t="s">
        <v>39</v>
      </c>
      <c r="D34" s="53" t="s">
        <v>40</v>
      </c>
      <c r="E34" s="53" t="s">
        <v>41</v>
      </c>
      <c r="F34" s="53"/>
      <c r="G34" s="9" t="s">
        <v>15</v>
      </c>
      <c r="H34" s="53" t="s">
        <v>43</v>
      </c>
      <c r="I34" s="62" t="s">
        <v>39</v>
      </c>
      <c r="J34" s="62" t="s">
        <v>40</v>
      </c>
      <c r="K34" s="63" t="s">
        <v>41</v>
      </c>
      <c r="L34" s="9" t="s">
        <v>15</v>
      </c>
      <c r="M34" s="62" t="s">
        <v>43</v>
      </c>
      <c r="N34" s="72" t="s">
        <v>39</v>
      </c>
      <c r="O34" s="72" t="s">
        <v>40</v>
      </c>
      <c r="P34" s="72" t="s">
        <v>41</v>
      </c>
      <c r="Q34" s="73" t="s">
        <v>42</v>
      </c>
      <c r="R34" s="72" t="s">
        <v>43</v>
      </c>
      <c r="S34" s="9" t="s">
        <v>39</v>
      </c>
      <c r="T34" s="9" t="s">
        <v>40</v>
      </c>
      <c r="U34" s="9" t="s">
        <v>41</v>
      </c>
      <c r="V34" s="9" t="s">
        <v>42</v>
      </c>
      <c r="W34" s="4" t="s">
        <v>43</v>
      </c>
      <c r="X34" s="9"/>
      <c r="Y34" s="9"/>
      <c r="Z34" s="9"/>
      <c r="AA34" s="9"/>
      <c r="AB34" s="9"/>
      <c r="AC34" s="10"/>
      <c r="AD34" s="10"/>
      <c r="AE34" s="10"/>
      <c r="AF34" s="10"/>
      <c r="AG34" s="10"/>
      <c r="AH34" s="11"/>
    </row>
    <row r="35" spans="1:40" x14ac:dyDescent="0.2">
      <c r="A35" s="13">
        <v>200</v>
      </c>
      <c r="B35" s="35" t="s">
        <v>44</v>
      </c>
      <c r="C35" s="54">
        <v>26086880200</v>
      </c>
      <c r="D35" s="55">
        <v>753446255</v>
      </c>
      <c r="E35" s="55">
        <v>25333433945</v>
      </c>
      <c r="F35" s="55">
        <f>E35/$E$25</f>
        <v>2.1220223991175294E-2</v>
      </c>
      <c r="G35" s="55">
        <v>21484040236</v>
      </c>
      <c r="H35" s="55">
        <v>3849393709</v>
      </c>
      <c r="I35" s="64">
        <v>153321001</v>
      </c>
      <c r="J35" s="64">
        <v>263051</v>
      </c>
      <c r="K35" s="65">
        <v>153057950</v>
      </c>
      <c r="L35" s="64">
        <v>144872384</v>
      </c>
      <c r="M35" s="64">
        <v>8185566</v>
      </c>
      <c r="N35" s="74">
        <v>25933559199</v>
      </c>
      <c r="O35" s="74">
        <v>753183204</v>
      </c>
      <c r="P35" s="74">
        <v>25180375995</v>
      </c>
      <c r="Q35" s="75">
        <v>21339167852</v>
      </c>
      <c r="R35" s="74">
        <v>3841208143</v>
      </c>
      <c r="S35" s="36"/>
      <c r="T35" s="36"/>
      <c r="U35" s="36"/>
      <c r="V35" s="36"/>
      <c r="W35" s="37"/>
      <c r="X35" s="36">
        <v>52173760400</v>
      </c>
      <c r="Y35" s="36">
        <v>1506892510</v>
      </c>
      <c r="Z35" s="36">
        <v>50666867890</v>
      </c>
      <c r="AA35" s="36">
        <v>42968080472</v>
      </c>
      <c r="AB35" s="36">
        <v>7698787418</v>
      </c>
      <c r="AC35" s="37"/>
      <c r="AD35" s="38"/>
      <c r="AE35" s="38"/>
      <c r="AF35" s="38"/>
      <c r="AG35" s="38"/>
      <c r="AH35" s="39"/>
      <c r="AI35" s="40"/>
      <c r="AJ35" s="40"/>
      <c r="AK35" s="40"/>
      <c r="AL35" s="40"/>
      <c r="AM35" s="40"/>
      <c r="AN35" s="40"/>
    </row>
    <row r="36" spans="1:40" x14ac:dyDescent="0.2">
      <c r="A36" s="21">
        <v>201</v>
      </c>
      <c r="B36" s="35" t="s">
        <v>45</v>
      </c>
      <c r="C36" s="56">
        <v>377262288430</v>
      </c>
      <c r="D36" s="57">
        <v>4381282266</v>
      </c>
      <c r="E36" s="57">
        <v>372881006164</v>
      </c>
      <c r="F36" s="57"/>
      <c r="G36" s="57">
        <v>311718811857</v>
      </c>
      <c r="H36" s="57">
        <v>61162194307</v>
      </c>
      <c r="I36" s="66">
        <v>3631179811</v>
      </c>
      <c r="J36" s="66">
        <v>4682884</v>
      </c>
      <c r="K36" s="67">
        <v>3626496927</v>
      </c>
      <c r="L36" s="66">
        <v>3466802240</v>
      </c>
      <c r="M36" s="66">
        <v>159694687</v>
      </c>
      <c r="N36" s="76">
        <v>373631108619</v>
      </c>
      <c r="O36" s="76">
        <v>4376599382</v>
      </c>
      <c r="P36" s="76">
        <v>369254509237</v>
      </c>
      <c r="Q36" s="77">
        <v>308252009617</v>
      </c>
      <c r="R36" s="76">
        <v>61002499620</v>
      </c>
      <c r="S36" s="41"/>
      <c r="T36" s="41"/>
      <c r="U36" s="41"/>
      <c r="V36" s="41"/>
      <c r="W36" s="42"/>
      <c r="X36" s="41">
        <v>754524576860</v>
      </c>
      <c r="Y36" s="41">
        <v>8762564532</v>
      </c>
      <c r="Z36" s="41">
        <v>745762012328</v>
      </c>
      <c r="AA36" s="41">
        <v>623437623714</v>
      </c>
      <c r="AB36" s="41">
        <v>122324388614</v>
      </c>
      <c r="AC36" s="42"/>
      <c r="AD36" s="42"/>
      <c r="AE36" s="42"/>
      <c r="AF36" s="42"/>
      <c r="AG36" s="42"/>
      <c r="AH36" s="43"/>
      <c r="AI36" s="40"/>
      <c r="AJ36" s="40"/>
      <c r="AK36" s="40"/>
      <c r="AL36" s="40"/>
      <c r="AM36" s="40"/>
      <c r="AN36" s="40"/>
    </row>
    <row r="37" spans="1:40" x14ac:dyDescent="0.2">
      <c r="A37" s="21">
        <v>203</v>
      </c>
      <c r="B37" s="35" t="s">
        <v>46</v>
      </c>
      <c r="C37" s="56">
        <v>12999089403</v>
      </c>
      <c r="D37" s="57">
        <v>269866000</v>
      </c>
      <c r="E37" s="57">
        <v>12729223403</v>
      </c>
      <c r="F37" s="57"/>
      <c r="G37" s="57">
        <v>12179685724</v>
      </c>
      <c r="H37" s="57">
        <v>549537679</v>
      </c>
      <c r="I37" s="66">
        <v>232763200</v>
      </c>
      <c r="J37" s="66">
        <v>12050618</v>
      </c>
      <c r="K37" s="67">
        <v>220712582</v>
      </c>
      <c r="L37" s="66">
        <v>220569342</v>
      </c>
      <c r="M37" s="66">
        <v>143240</v>
      </c>
      <c r="N37" s="76">
        <v>12766326203</v>
      </c>
      <c r="O37" s="76">
        <v>257815382</v>
      </c>
      <c r="P37" s="76">
        <v>12508510821</v>
      </c>
      <c r="Q37" s="77">
        <v>11959116382</v>
      </c>
      <c r="R37" s="76">
        <v>549394439</v>
      </c>
      <c r="S37" s="41"/>
      <c r="T37" s="41"/>
      <c r="U37" s="41"/>
      <c r="V37" s="41"/>
      <c r="W37" s="42"/>
      <c r="X37" s="41">
        <v>25998178806</v>
      </c>
      <c r="Y37" s="41">
        <v>539732000</v>
      </c>
      <c r="Z37" s="41">
        <v>25458446806</v>
      </c>
      <c r="AA37" s="41">
        <v>24359371448</v>
      </c>
      <c r="AB37" s="41">
        <v>1099075358</v>
      </c>
      <c r="AC37" s="42"/>
      <c r="AD37" s="42"/>
      <c r="AE37" s="42"/>
      <c r="AF37" s="42"/>
      <c r="AG37" s="42"/>
      <c r="AH37" s="43"/>
      <c r="AI37" s="40"/>
      <c r="AJ37" s="40"/>
      <c r="AK37" s="40"/>
      <c r="AL37" s="40"/>
      <c r="AM37" s="40"/>
      <c r="AN37" s="40"/>
    </row>
    <row r="38" spans="1:40" x14ac:dyDescent="0.2">
      <c r="A38" s="21">
        <v>204</v>
      </c>
      <c r="B38" s="35" t="s">
        <v>47</v>
      </c>
      <c r="C38" s="56">
        <v>352257820674</v>
      </c>
      <c r="D38" s="57">
        <v>1835069967</v>
      </c>
      <c r="E38" s="57">
        <v>350422750707</v>
      </c>
      <c r="F38" s="57"/>
      <c r="G38" s="57">
        <v>244877450855</v>
      </c>
      <c r="H38" s="57">
        <v>105545299852</v>
      </c>
      <c r="I38" s="66">
        <v>3316305067</v>
      </c>
      <c r="J38" s="66">
        <v>108871163</v>
      </c>
      <c r="K38" s="67">
        <v>3207433904</v>
      </c>
      <c r="L38" s="66">
        <v>3170619283</v>
      </c>
      <c r="M38" s="66">
        <v>36814621</v>
      </c>
      <c r="N38" s="76">
        <v>348941515607</v>
      </c>
      <c r="O38" s="76">
        <v>1726198804</v>
      </c>
      <c r="P38" s="76">
        <v>347215316803</v>
      </c>
      <c r="Q38" s="77">
        <v>241706831572</v>
      </c>
      <c r="R38" s="76">
        <v>105508485231</v>
      </c>
      <c r="S38" s="41"/>
      <c r="T38" s="41"/>
      <c r="U38" s="41"/>
      <c r="V38" s="41"/>
      <c r="W38" s="42"/>
      <c r="X38" s="41">
        <v>704515641348</v>
      </c>
      <c r="Y38" s="41">
        <v>3670139934</v>
      </c>
      <c r="Z38" s="41">
        <v>700845501414</v>
      </c>
      <c r="AA38" s="41">
        <v>489754901710</v>
      </c>
      <c r="AB38" s="41">
        <v>211090599704</v>
      </c>
      <c r="AC38" s="42"/>
      <c r="AD38" s="42"/>
      <c r="AE38" s="42"/>
      <c r="AF38" s="42"/>
      <c r="AG38" s="42"/>
      <c r="AH38" s="43"/>
      <c r="AI38" s="40"/>
      <c r="AJ38" s="40"/>
      <c r="AK38" s="40"/>
      <c r="AL38" s="40"/>
      <c r="AM38" s="40"/>
      <c r="AN38" s="40"/>
    </row>
    <row r="39" spans="1:40" x14ac:dyDescent="0.2">
      <c r="A39" s="21">
        <v>206</v>
      </c>
      <c r="B39" s="35" t="s">
        <v>48</v>
      </c>
      <c r="C39" s="56">
        <v>6840569304</v>
      </c>
      <c r="D39" s="57">
        <v>91079650</v>
      </c>
      <c r="E39" s="57">
        <v>6749489654</v>
      </c>
      <c r="F39" s="57"/>
      <c r="G39" s="57">
        <v>6588119967</v>
      </c>
      <c r="H39" s="57">
        <v>161369687</v>
      </c>
      <c r="I39" s="66">
        <v>2479725010</v>
      </c>
      <c r="J39" s="66">
        <v>77041808</v>
      </c>
      <c r="K39" s="67">
        <v>2402683202</v>
      </c>
      <c r="L39" s="66">
        <v>2262396207</v>
      </c>
      <c r="M39" s="66">
        <v>140286995</v>
      </c>
      <c r="N39" s="76">
        <v>4360844294</v>
      </c>
      <c r="O39" s="76">
        <v>14037842</v>
      </c>
      <c r="P39" s="76">
        <v>4346806452</v>
      </c>
      <c r="Q39" s="77">
        <v>4325723760</v>
      </c>
      <c r="R39" s="76">
        <v>21082692</v>
      </c>
      <c r="S39" s="41"/>
      <c r="T39" s="41"/>
      <c r="U39" s="41"/>
      <c r="V39" s="41"/>
      <c r="W39" s="42"/>
      <c r="X39" s="41">
        <v>13681138608</v>
      </c>
      <c r="Y39" s="41">
        <v>182159300</v>
      </c>
      <c r="Z39" s="41">
        <v>13498979308</v>
      </c>
      <c r="AA39" s="41">
        <v>13176239934</v>
      </c>
      <c r="AB39" s="41">
        <v>322739374</v>
      </c>
      <c r="AC39" s="42"/>
      <c r="AD39" s="42"/>
      <c r="AE39" s="42"/>
      <c r="AF39" s="42"/>
      <c r="AG39" s="42"/>
      <c r="AH39" s="43"/>
      <c r="AI39" s="40"/>
      <c r="AJ39" s="40"/>
      <c r="AK39" s="40"/>
      <c r="AL39" s="40"/>
      <c r="AM39" s="40"/>
      <c r="AN39" s="40"/>
    </row>
    <row r="40" spans="1:40" x14ac:dyDescent="0.2">
      <c r="A40" s="21">
        <v>208</v>
      </c>
      <c r="B40" s="35" t="s">
        <v>49</v>
      </c>
      <c r="C40" s="56">
        <v>91903752197</v>
      </c>
      <c r="D40" s="57">
        <v>1185187851</v>
      </c>
      <c r="E40" s="57">
        <v>90718564346</v>
      </c>
      <c r="F40" s="57"/>
      <c r="G40" s="57">
        <v>72697807633</v>
      </c>
      <c r="H40" s="57">
        <v>18020756713</v>
      </c>
      <c r="I40" s="66">
        <v>584150067</v>
      </c>
      <c r="J40" s="66">
        <v>19356828</v>
      </c>
      <c r="K40" s="67">
        <v>564793239</v>
      </c>
      <c r="L40" s="66">
        <v>564793239</v>
      </c>
      <c r="M40" s="66"/>
      <c r="N40" s="76">
        <v>91319602130</v>
      </c>
      <c r="O40" s="76">
        <v>1165831023</v>
      </c>
      <c r="P40" s="76">
        <v>90153771107</v>
      </c>
      <c r="Q40" s="77">
        <v>72133014394</v>
      </c>
      <c r="R40" s="76">
        <v>18020756713</v>
      </c>
      <c r="S40" s="41"/>
      <c r="T40" s="41"/>
      <c r="U40" s="41"/>
      <c r="V40" s="41"/>
      <c r="W40" s="42"/>
      <c r="X40" s="41">
        <v>183807504394</v>
      </c>
      <c r="Y40" s="41">
        <v>2370375702</v>
      </c>
      <c r="Z40" s="41">
        <v>181437128692</v>
      </c>
      <c r="AA40" s="41">
        <v>145395615266</v>
      </c>
      <c r="AB40" s="41">
        <v>36041513426</v>
      </c>
      <c r="AC40" s="42"/>
      <c r="AD40" s="42"/>
      <c r="AE40" s="42"/>
      <c r="AF40" s="42"/>
      <c r="AG40" s="42"/>
      <c r="AH40" s="43"/>
      <c r="AI40" s="40"/>
      <c r="AJ40" s="40"/>
      <c r="AK40" s="40"/>
      <c r="AL40" s="40"/>
      <c r="AM40" s="40"/>
      <c r="AN40" s="40"/>
    </row>
    <row r="41" spans="1:40" x14ac:dyDescent="0.2">
      <c r="A41" s="21">
        <v>211</v>
      </c>
      <c r="B41" s="35" t="s">
        <v>50</v>
      </c>
      <c r="C41" s="56">
        <v>41139613884.07</v>
      </c>
      <c r="D41" s="57">
        <v>801119631</v>
      </c>
      <c r="E41" s="57">
        <v>40338494253.07</v>
      </c>
      <c r="F41" s="57"/>
      <c r="G41" s="57">
        <v>33857543540</v>
      </c>
      <c r="H41" s="57">
        <v>6480950713.0699997</v>
      </c>
      <c r="I41" s="66">
        <v>1111479829.71</v>
      </c>
      <c r="J41" s="66">
        <v>9137000</v>
      </c>
      <c r="K41" s="67">
        <v>1102342829.71</v>
      </c>
      <c r="L41" s="66">
        <v>1100927829</v>
      </c>
      <c r="M41" s="66">
        <v>1415000.71</v>
      </c>
      <c r="N41" s="76">
        <v>40028134054.360001</v>
      </c>
      <c r="O41" s="76">
        <v>791982631</v>
      </c>
      <c r="P41" s="76">
        <v>39236151423.360001</v>
      </c>
      <c r="Q41" s="77">
        <v>32756615711</v>
      </c>
      <c r="R41" s="76">
        <v>6479535712.3599997</v>
      </c>
      <c r="S41" s="41"/>
      <c r="T41" s="41"/>
      <c r="U41" s="41"/>
      <c r="V41" s="41"/>
      <c r="W41" s="42"/>
      <c r="X41" s="41">
        <v>82279227768.139999</v>
      </c>
      <c r="Y41" s="41">
        <v>1602239262</v>
      </c>
      <c r="Z41" s="41">
        <v>80676988506.139999</v>
      </c>
      <c r="AA41" s="41">
        <v>67715087080</v>
      </c>
      <c r="AB41" s="41">
        <v>12961901426.139999</v>
      </c>
      <c r="AC41" s="42"/>
      <c r="AD41" s="42"/>
      <c r="AE41" s="42"/>
      <c r="AF41" s="42"/>
      <c r="AG41" s="42"/>
      <c r="AH41" s="43"/>
      <c r="AI41" s="40"/>
      <c r="AJ41" s="40"/>
      <c r="AK41" s="40"/>
      <c r="AL41" s="40"/>
      <c r="AM41" s="40"/>
      <c r="AN41" s="40"/>
    </row>
    <row r="42" spans="1:40" x14ac:dyDescent="0.2">
      <c r="A42" s="21">
        <v>213</v>
      </c>
      <c r="B42" s="35" t="s">
        <v>51</v>
      </c>
      <c r="C42" s="56">
        <v>9436081379</v>
      </c>
      <c r="D42" s="57">
        <v>0</v>
      </c>
      <c r="E42" s="57">
        <v>9436081379</v>
      </c>
      <c r="F42" s="57"/>
      <c r="G42" s="57">
        <v>7886430278</v>
      </c>
      <c r="H42" s="57">
        <v>1549651101</v>
      </c>
      <c r="I42" s="66">
        <v>215970957</v>
      </c>
      <c r="J42" s="66">
        <v>0</v>
      </c>
      <c r="K42" s="67">
        <v>215970957</v>
      </c>
      <c r="L42" s="66">
        <v>200465438</v>
      </c>
      <c r="M42" s="66">
        <v>15505519</v>
      </c>
      <c r="N42" s="76">
        <v>9220110422</v>
      </c>
      <c r="O42" s="76">
        <v>0</v>
      </c>
      <c r="P42" s="76">
        <v>9220110422</v>
      </c>
      <c r="Q42" s="77">
        <v>7685964840</v>
      </c>
      <c r="R42" s="76">
        <v>1534145582</v>
      </c>
      <c r="S42" s="41"/>
      <c r="T42" s="41"/>
      <c r="U42" s="41"/>
      <c r="V42" s="41"/>
      <c r="W42" s="42"/>
      <c r="X42" s="41">
        <v>18872162758</v>
      </c>
      <c r="Y42" s="41">
        <v>0</v>
      </c>
      <c r="Z42" s="41">
        <v>18872162758</v>
      </c>
      <c r="AA42" s="41">
        <v>15772860556</v>
      </c>
      <c r="AB42" s="41">
        <v>3099302202</v>
      </c>
      <c r="AC42" s="42"/>
      <c r="AD42" s="42"/>
      <c r="AE42" s="42"/>
      <c r="AF42" s="42"/>
      <c r="AG42" s="42"/>
      <c r="AH42" s="43"/>
      <c r="AI42" s="40"/>
      <c r="AJ42" s="40"/>
      <c r="AK42" s="40"/>
      <c r="AL42" s="40"/>
      <c r="AM42" s="40"/>
      <c r="AN42" s="40"/>
    </row>
    <row r="43" spans="1:40" x14ac:dyDescent="0.2">
      <c r="A43" s="21">
        <v>214</v>
      </c>
      <c r="B43" s="35" t="s">
        <v>52</v>
      </c>
      <c r="C43" s="56">
        <v>11909471638</v>
      </c>
      <c r="D43" s="57">
        <v>271259788</v>
      </c>
      <c r="E43" s="57">
        <v>11638211850</v>
      </c>
      <c r="F43" s="57"/>
      <c r="G43" s="57">
        <v>11501930134</v>
      </c>
      <c r="H43" s="57">
        <v>136281716</v>
      </c>
      <c r="I43" s="66">
        <v>430302072</v>
      </c>
      <c r="J43" s="66">
        <v>16324929</v>
      </c>
      <c r="K43" s="67">
        <v>413977143</v>
      </c>
      <c r="L43" s="66">
        <v>413977143</v>
      </c>
      <c r="M43" s="66"/>
      <c r="N43" s="76">
        <v>11479169566</v>
      </c>
      <c r="O43" s="76">
        <v>254934859</v>
      </c>
      <c r="P43" s="76">
        <v>11224234707</v>
      </c>
      <c r="Q43" s="77">
        <v>11087952991</v>
      </c>
      <c r="R43" s="76">
        <v>136281716</v>
      </c>
      <c r="S43" s="41"/>
      <c r="T43" s="41"/>
      <c r="U43" s="41"/>
      <c r="V43" s="41"/>
      <c r="W43" s="42"/>
      <c r="X43" s="41">
        <v>23818943276</v>
      </c>
      <c r="Y43" s="41">
        <v>542519576</v>
      </c>
      <c r="Z43" s="41">
        <v>23276423700</v>
      </c>
      <c r="AA43" s="41">
        <v>23003860268</v>
      </c>
      <c r="AB43" s="41">
        <v>272563432</v>
      </c>
      <c r="AC43" s="42"/>
      <c r="AD43" s="42"/>
      <c r="AE43" s="42"/>
      <c r="AF43" s="42"/>
      <c r="AG43" s="42"/>
      <c r="AH43" s="43"/>
      <c r="AI43" s="40"/>
      <c r="AJ43" s="40"/>
      <c r="AK43" s="40"/>
      <c r="AL43" s="40"/>
      <c r="AM43" s="40"/>
      <c r="AN43" s="40"/>
    </row>
    <row r="44" spans="1:40" x14ac:dyDescent="0.2">
      <c r="A44" s="21">
        <v>215</v>
      </c>
      <c r="B44" s="35" t="s">
        <v>53</v>
      </c>
      <c r="C44" s="56">
        <v>668162670</v>
      </c>
      <c r="D44" s="57">
        <v>79824808</v>
      </c>
      <c r="E44" s="57">
        <v>588337862</v>
      </c>
      <c r="F44" s="57"/>
      <c r="G44" s="57">
        <v>588239213</v>
      </c>
      <c r="H44" s="57">
        <v>98649</v>
      </c>
      <c r="I44" s="66">
        <v>108904273</v>
      </c>
      <c r="J44" s="66">
        <v>1068682</v>
      </c>
      <c r="K44" s="67">
        <v>107835591</v>
      </c>
      <c r="L44" s="66">
        <v>107817186</v>
      </c>
      <c r="M44" s="66">
        <v>18405</v>
      </c>
      <c r="N44" s="76">
        <v>559258397</v>
      </c>
      <c r="O44" s="76">
        <v>78756126</v>
      </c>
      <c r="P44" s="76">
        <v>480502271</v>
      </c>
      <c r="Q44" s="77">
        <v>480422027</v>
      </c>
      <c r="R44" s="76">
        <v>80244</v>
      </c>
      <c r="S44" s="41"/>
      <c r="T44" s="41"/>
      <c r="U44" s="41"/>
      <c r="V44" s="41"/>
      <c r="W44" s="42"/>
      <c r="X44" s="41">
        <v>1336325340</v>
      </c>
      <c r="Y44" s="41">
        <v>159649616</v>
      </c>
      <c r="Z44" s="41">
        <v>1176675724</v>
      </c>
      <c r="AA44" s="41">
        <v>1176478426</v>
      </c>
      <c r="AB44" s="41">
        <v>197298</v>
      </c>
      <c r="AC44" s="42"/>
      <c r="AD44" s="42"/>
      <c r="AE44" s="42"/>
      <c r="AF44" s="42"/>
      <c r="AG44" s="42"/>
      <c r="AH44" s="43"/>
      <c r="AI44" s="40"/>
      <c r="AJ44" s="40"/>
      <c r="AK44" s="40"/>
      <c r="AL44" s="40"/>
      <c r="AM44" s="40"/>
      <c r="AN44" s="40"/>
    </row>
    <row r="45" spans="1:40" x14ac:dyDescent="0.2">
      <c r="A45" s="21">
        <v>216</v>
      </c>
      <c r="B45" s="35" t="s">
        <v>54</v>
      </c>
      <c r="C45" s="56">
        <v>2013817151</v>
      </c>
      <c r="D45" s="57">
        <v>757080</v>
      </c>
      <c r="E45" s="57">
        <v>2013060071</v>
      </c>
      <c r="F45" s="57"/>
      <c r="G45" s="57">
        <v>2013060071</v>
      </c>
      <c r="H45" s="57"/>
      <c r="I45" s="66">
        <v>42241526</v>
      </c>
      <c r="J45" s="66">
        <v>48305</v>
      </c>
      <c r="K45" s="67">
        <v>42193221</v>
      </c>
      <c r="L45" s="66">
        <v>42193221</v>
      </c>
      <c r="M45" s="66"/>
      <c r="N45" s="76">
        <v>1971575625</v>
      </c>
      <c r="O45" s="76">
        <v>708775</v>
      </c>
      <c r="P45" s="76">
        <v>1970866850</v>
      </c>
      <c r="Q45" s="77">
        <v>1970866850</v>
      </c>
      <c r="R45" s="76"/>
      <c r="S45" s="41"/>
      <c r="T45" s="41"/>
      <c r="U45" s="41"/>
      <c r="V45" s="41"/>
      <c r="W45" s="42"/>
      <c r="X45" s="41">
        <v>4027634302</v>
      </c>
      <c r="Y45" s="41">
        <v>1514160</v>
      </c>
      <c r="Z45" s="41">
        <v>4026120142</v>
      </c>
      <c r="AA45" s="41">
        <v>4026120142</v>
      </c>
      <c r="AB45" s="41"/>
      <c r="AC45" s="42"/>
      <c r="AD45" s="42"/>
      <c r="AE45" s="42"/>
      <c r="AF45" s="42"/>
      <c r="AG45" s="42"/>
      <c r="AH45" s="43"/>
      <c r="AI45" s="40"/>
      <c r="AJ45" s="40"/>
      <c r="AK45" s="40"/>
      <c r="AL45" s="40"/>
      <c r="AM45" s="40"/>
      <c r="AN45" s="40"/>
    </row>
    <row r="46" spans="1:40" x14ac:dyDescent="0.2">
      <c r="A46" s="21">
        <v>217</v>
      </c>
      <c r="B46" s="35" t="s">
        <v>55</v>
      </c>
      <c r="C46" s="56">
        <v>47601770339</v>
      </c>
      <c r="D46" s="57">
        <v>871789156</v>
      </c>
      <c r="E46" s="57">
        <v>46729981183</v>
      </c>
      <c r="F46" s="57"/>
      <c r="G46" s="57">
        <v>42813296347</v>
      </c>
      <c r="H46" s="57">
        <v>3916684836</v>
      </c>
      <c r="I46" s="66">
        <v>614313421</v>
      </c>
      <c r="J46" s="66">
        <v>48169722</v>
      </c>
      <c r="K46" s="67">
        <v>566143699</v>
      </c>
      <c r="L46" s="66">
        <v>516140144</v>
      </c>
      <c r="M46" s="66">
        <v>50003555</v>
      </c>
      <c r="N46" s="76">
        <v>46987456918</v>
      </c>
      <c r="O46" s="76">
        <v>823619434</v>
      </c>
      <c r="P46" s="76">
        <v>46163837484</v>
      </c>
      <c r="Q46" s="77">
        <v>42297156203</v>
      </c>
      <c r="R46" s="76">
        <v>3866681281</v>
      </c>
      <c r="S46" s="41"/>
      <c r="T46" s="41"/>
      <c r="U46" s="41"/>
      <c r="V46" s="41"/>
      <c r="W46" s="42"/>
      <c r="X46" s="41">
        <v>95203540678</v>
      </c>
      <c r="Y46" s="41">
        <v>1743578312</v>
      </c>
      <c r="Z46" s="41">
        <v>93459962366</v>
      </c>
      <c r="AA46" s="41">
        <v>85626592694</v>
      </c>
      <c r="AB46" s="41">
        <v>7833369672</v>
      </c>
      <c r="AC46" s="42"/>
      <c r="AD46" s="42"/>
      <c r="AE46" s="42"/>
      <c r="AF46" s="42"/>
      <c r="AG46" s="42"/>
      <c r="AH46" s="43"/>
      <c r="AI46" s="40"/>
      <c r="AJ46" s="40"/>
      <c r="AK46" s="40"/>
      <c r="AL46" s="40"/>
      <c r="AM46" s="40"/>
      <c r="AN46" s="40"/>
    </row>
    <row r="47" spans="1:40" x14ac:dyDescent="0.2">
      <c r="A47" s="21">
        <v>218</v>
      </c>
      <c r="B47" s="35" t="s">
        <v>56</v>
      </c>
      <c r="C47" s="56">
        <v>9306678474</v>
      </c>
      <c r="D47" s="57">
        <v>122930565</v>
      </c>
      <c r="E47" s="57">
        <v>9183747909</v>
      </c>
      <c r="F47" s="57"/>
      <c r="G47" s="57">
        <v>9117296106</v>
      </c>
      <c r="H47" s="57">
        <v>66451803</v>
      </c>
      <c r="I47" s="66">
        <v>338522159</v>
      </c>
      <c r="J47" s="66">
        <v>2306649</v>
      </c>
      <c r="K47" s="67">
        <v>336215510</v>
      </c>
      <c r="L47" s="66">
        <v>336215510</v>
      </c>
      <c r="M47" s="66"/>
      <c r="N47" s="76">
        <v>8968156315</v>
      </c>
      <c r="O47" s="76">
        <v>120623916</v>
      </c>
      <c r="P47" s="76">
        <v>8847532399</v>
      </c>
      <c r="Q47" s="77">
        <v>8781080596</v>
      </c>
      <c r="R47" s="76">
        <v>66451803</v>
      </c>
      <c r="S47" s="41"/>
      <c r="T47" s="41"/>
      <c r="U47" s="41"/>
      <c r="V47" s="41"/>
      <c r="W47" s="42"/>
      <c r="X47" s="41">
        <v>18613356948</v>
      </c>
      <c r="Y47" s="41">
        <v>245861130</v>
      </c>
      <c r="Z47" s="41">
        <v>18367495818</v>
      </c>
      <c r="AA47" s="41">
        <v>18234592212</v>
      </c>
      <c r="AB47" s="41">
        <v>132903606</v>
      </c>
      <c r="AC47" s="42"/>
      <c r="AD47" s="42"/>
      <c r="AE47" s="42"/>
      <c r="AF47" s="42"/>
      <c r="AG47" s="42"/>
      <c r="AH47" s="43"/>
      <c r="AI47" s="40"/>
      <c r="AJ47" s="40"/>
      <c r="AK47" s="40"/>
      <c r="AL47" s="40"/>
      <c r="AM47" s="40"/>
      <c r="AN47" s="40"/>
    </row>
    <row r="48" spans="1:40" x14ac:dyDescent="0.2">
      <c r="A48" s="21">
        <v>219</v>
      </c>
      <c r="B48" s="35" t="s">
        <v>57</v>
      </c>
      <c r="C48" s="56">
        <v>1528839631</v>
      </c>
      <c r="D48" s="57">
        <v>3756998</v>
      </c>
      <c r="E48" s="57">
        <v>1525082633</v>
      </c>
      <c r="F48" s="57"/>
      <c r="G48" s="57">
        <v>1525082633</v>
      </c>
      <c r="H48" s="57"/>
      <c r="I48" s="66">
        <v>93285023</v>
      </c>
      <c r="J48" s="66">
        <v>3756998</v>
      </c>
      <c r="K48" s="67">
        <v>89528025</v>
      </c>
      <c r="L48" s="66">
        <v>89528025</v>
      </c>
      <c r="M48" s="66"/>
      <c r="N48" s="76">
        <v>1435554608</v>
      </c>
      <c r="O48" s="76">
        <v>0</v>
      </c>
      <c r="P48" s="76">
        <v>1435554608</v>
      </c>
      <c r="Q48" s="77">
        <v>1435554608</v>
      </c>
      <c r="R48" s="76"/>
      <c r="S48" s="41"/>
      <c r="T48" s="41"/>
      <c r="U48" s="41"/>
      <c r="V48" s="41"/>
      <c r="W48" s="42"/>
      <c r="X48" s="41">
        <v>3057679262</v>
      </c>
      <c r="Y48" s="41">
        <v>7513996</v>
      </c>
      <c r="Z48" s="41">
        <v>3050165266</v>
      </c>
      <c r="AA48" s="41">
        <v>3050165266</v>
      </c>
      <c r="AB48" s="41"/>
      <c r="AC48" s="42"/>
      <c r="AD48" s="42"/>
      <c r="AE48" s="42"/>
      <c r="AF48" s="42"/>
      <c r="AG48" s="42"/>
      <c r="AH48" s="43"/>
      <c r="AI48" s="40"/>
      <c r="AJ48" s="40"/>
      <c r="AK48" s="40"/>
      <c r="AL48" s="40"/>
      <c r="AM48" s="40"/>
      <c r="AN48" s="40"/>
    </row>
    <row r="49" spans="1:40" x14ac:dyDescent="0.2">
      <c r="A49" s="21">
        <v>220</v>
      </c>
      <c r="B49" s="35" t="s">
        <v>58</v>
      </c>
      <c r="C49" s="56">
        <v>2094738231</v>
      </c>
      <c r="D49" s="57">
        <v>243231158</v>
      </c>
      <c r="E49" s="57">
        <v>1851507073</v>
      </c>
      <c r="F49" s="57"/>
      <c r="G49" s="57">
        <v>1781994565</v>
      </c>
      <c r="H49" s="57">
        <v>69512508</v>
      </c>
      <c r="I49" s="66">
        <v>338824003</v>
      </c>
      <c r="J49" s="66">
        <v>13856837</v>
      </c>
      <c r="K49" s="67">
        <v>324967166</v>
      </c>
      <c r="L49" s="66">
        <v>324967077</v>
      </c>
      <c r="M49" s="66">
        <v>89</v>
      </c>
      <c r="N49" s="76">
        <v>1755914228</v>
      </c>
      <c r="O49" s="76">
        <v>229374321</v>
      </c>
      <c r="P49" s="76">
        <v>1526539907</v>
      </c>
      <c r="Q49" s="77">
        <v>1457027488</v>
      </c>
      <c r="R49" s="76">
        <v>69512419</v>
      </c>
      <c r="S49" s="41"/>
      <c r="T49" s="41"/>
      <c r="U49" s="41"/>
      <c r="V49" s="41"/>
      <c r="W49" s="42"/>
      <c r="X49" s="41">
        <v>4189476462</v>
      </c>
      <c r="Y49" s="41">
        <v>486462316</v>
      </c>
      <c r="Z49" s="41">
        <v>3703014146</v>
      </c>
      <c r="AA49" s="41">
        <v>3563989130</v>
      </c>
      <c r="AB49" s="41">
        <v>139025016</v>
      </c>
      <c r="AC49" s="42"/>
      <c r="AD49" s="42"/>
      <c r="AE49" s="42"/>
      <c r="AF49" s="42"/>
      <c r="AG49" s="42"/>
      <c r="AH49" s="43"/>
      <c r="AI49" s="40"/>
      <c r="AJ49" s="40"/>
      <c r="AK49" s="40"/>
      <c r="AL49" s="40"/>
      <c r="AM49" s="40"/>
      <c r="AN49" s="40"/>
    </row>
    <row r="50" spans="1:40" x14ac:dyDescent="0.2">
      <c r="A50" s="21">
        <v>221</v>
      </c>
      <c r="B50" s="35" t="s">
        <v>59</v>
      </c>
      <c r="C50" s="56">
        <v>1034233087</v>
      </c>
      <c r="D50" s="57">
        <v>98893181</v>
      </c>
      <c r="E50" s="57">
        <v>935339906</v>
      </c>
      <c r="F50" s="57"/>
      <c r="G50" s="57">
        <v>872645898</v>
      </c>
      <c r="H50" s="57">
        <v>62694008</v>
      </c>
      <c r="I50" s="66">
        <v>70293885</v>
      </c>
      <c r="J50" s="66">
        <v>17000000</v>
      </c>
      <c r="K50" s="67">
        <v>53293885</v>
      </c>
      <c r="L50" s="66">
        <v>50024056</v>
      </c>
      <c r="M50" s="66">
        <v>3269829</v>
      </c>
      <c r="N50" s="76">
        <v>963939202</v>
      </c>
      <c r="O50" s="76">
        <v>81893181</v>
      </c>
      <c r="P50" s="76">
        <v>882046021</v>
      </c>
      <c r="Q50" s="77">
        <v>822621842</v>
      </c>
      <c r="R50" s="76">
        <v>59424179</v>
      </c>
      <c r="S50" s="41"/>
      <c r="T50" s="41"/>
      <c r="U50" s="41"/>
      <c r="V50" s="41"/>
      <c r="W50" s="42"/>
      <c r="X50" s="41">
        <v>2068466174</v>
      </c>
      <c r="Y50" s="41">
        <v>197786362</v>
      </c>
      <c r="Z50" s="41">
        <v>1870679812</v>
      </c>
      <c r="AA50" s="41">
        <v>1745291796</v>
      </c>
      <c r="AB50" s="41">
        <v>125388016</v>
      </c>
      <c r="AC50" s="42"/>
      <c r="AD50" s="42"/>
      <c r="AE50" s="42"/>
      <c r="AF50" s="42"/>
      <c r="AG50" s="42"/>
      <c r="AH50" s="43"/>
      <c r="AI50" s="40"/>
      <c r="AJ50" s="40"/>
      <c r="AK50" s="40"/>
      <c r="AL50" s="40"/>
      <c r="AM50" s="40"/>
      <c r="AN50" s="40"/>
    </row>
    <row r="51" spans="1:40" x14ac:dyDescent="0.2">
      <c r="A51" s="21">
        <v>222</v>
      </c>
      <c r="B51" s="35" t="s">
        <v>60</v>
      </c>
      <c r="C51" s="56">
        <v>12333208086</v>
      </c>
      <c r="D51" s="57">
        <v>167781080</v>
      </c>
      <c r="E51" s="57">
        <v>12165427006</v>
      </c>
      <c r="F51" s="57"/>
      <c r="G51" s="57">
        <v>12165427006</v>
      </c>
      <c r="H51" s="57"/>
      <c r="I51" s="66">
        <v>625138329</v>
      </c>
      <c r="J51" s="66">
        <v>3297574</v>
      </c>
      <c r="K51" s="67">
        <v>621840755</v>
      </c>
      <c r="L51" s="66">
        <v>621840755</v>
      </c>
      <c r="M51" s="66"/>
      <c r="N51" s="76">
        <v>11708069757</v>
      </c>
      <c r="O51" s="76">
        <v>164483506</v>
      </c>
      <c r="P51" s="76">
        <v>11543586251</v>
      </c>
      <c r="Q51" s="77">
        <v>11543586251</v>
      </c>
      <c r="R51" s="76"/>
      <c r="S51" s="41"/>
      <c r="T51" s="41"/>
      <c r="U51" s="41"/>
      <c r="V51" s="41"/>
      <c r="W51" s="42"/>
      <c r="X51" s="41">
        <v>24666416172</v>
      </c>
      <c r="Y51" s="41">
        <v>335562160</v>
      </c>
      <c r="Z51" s="41">
        <v>24330854012</v>
      </c>
      <c r="AA51" s="41">
        <v>24330854012</v>
      </c>
      <c r="AB51" s="41"/>
      <c r="AC51" s="42"/>
      <c r="AD51" s="42"/>
      <c r="AE51" s="42"/>
      <c r="AF51" s="42"/>
      <c r="AG51" s="42"/>
      <c r="AH51" s="43"/>
      <c r="AI51" s="40"/>
      <c r="AJ51" s="40"/>
      <c r="AK51" s="40"/>
      <c r="AL51" s="40"/>
      <c r="AM51" s="40"/>
      <c r="AN51" s="40"/>
    </row>
    <row r="52" spans="1:40" x14ac:dyDescent="0.2">
      <c r="A52" s="21">
        <v>226</v>
      </c>
      <c r="B52" s="35" t="s">
        <v>61</v>
      </c>
      <c r="C52" s="56">
        <v>6972781095</v>
      </c>
      <c r="D52" s="57">
        <v>76856981</v>
      </c>
      <c r="E52" s="57">
        <v>6895924114</v>
      </c>
      <c r="F52" s="57"/>
      <c r="G52" s="57">
        <v>6893445215</v>
      </c>
      <c r="H52" s="57">
        <v>2478899</v>
      </c>
      <c r="I52" s="66">
        <v>2230094534</v>
      </c>
      <c r="J52" s="66">
        <v>26879416</v>
      </c>
      <c r="K52" s="67">
        <v>2203215118</v>
      </c>
      <c r="L52" s="66">
        <v>2200736219</v>
      </c>
      <c r="M52" s="66">
        <v>2478899</v>
      </c>
      <c r="N52" s="76">
        <v>4742686561</v>
      </c>
      <c r="O52" s="76">
        <v>49977565</v>
      </c>
      <c r="P52" s="76">
        <v>4692708996</v>
      </c>
      <c r="Q52" s="77">
        <v>4692708996</v>
      </c>
      <c r="R52" s="76"/>
      <c r="S52" s="41"/>
      <c r="T52" s="41"/>
      <c r="U52" s="41"/>
      <c r="V52" s="41"/>
      <c r="W52" s="42"/>
      <c r="X52" s="41">
        <v>13945562190</v>
      </c>
      <c r="Y52" s="41">
        <v>153713962</v>
      </c>
      <c r="Z52" s="41">
        <v>13791848228</v>
      </c>
      <c r="AA52" s="41">
        <v>13786890430</v>
      </c>
      <c r="AB52" s="41">
        <v>4957798</v>
      </c>
      <c r="AC52" s="42"/>
      <c r="AD52" s="42"/>
      <c r="AE52" s="42"/>
      <c r="AF52" s="42"/>
      <c r="AG52" s="42"/>
      <c r="AH52" s="43"/>
      <c r="AI52" s="40"/>
      <c r="AJ52" s="40"/>
      <c r="AK52" s="40"/>
      <c r="AL52" s="40"/>
      <c r="AM52" s="40"/>
      <c r="AN52" s="40"/>
    </row>
    <row r="53" spans="1:40" x14ac:dyDescent="0.2">
      <c r="A53" s="21">
        <v>227</v>
      </c>
      <c r="B53" s="35" t="s">
        <v>62</v>
      </c>
      <c r="C53" s="56">
        <v>137537932371</v>
      </c>
      <c r="D53" s="57">
        <v>743971729</v>
      </c>
      <c r="E53" s="57">
        <v>136793960642</v>
      </c>
      <c r="F53" s="57"/>
      <c r="G53" s="57">
        <v>58848865005</v>
      </c>
      <c r="H53" s="57">
        <v>77945095637</v>
      </c>
      <c r="I53" s="66">
        <v>535406769</v>
      </c>
      <c r="J53" s="66">
        <v>5096880</v>
      </c>
      <c r="K53" s="67">
        <v>530309889</v>
      </c>
      <c r="L53" s="66">
        <v>509653524</v>
      </c>
      <c r="M53" s="66">
        <v>20656365</v>
      </c>
      <c r="N53" s="76">
        <v>137002525602</v>
      </c>
      <c r="O53" s="76">
        <v>738874849</v>
      </c>
      <c r="P53" s="76">
        <v>136263650753</v>
      </c>
      <c r="Q53" s="77">
        <v>58339211481</v>
      </c>
      <c r="R53" s="76">
        <v>77924439272</v>
      </c>
      <c r="S53" s="41"/>
      <c r="T53" s="41"/>
      <c r="U53" s="41"/>
      <c r="V53" s="41"/>
      <c r="W53" s="42"/>
      <c r="X53" s="41">
        <v>275075864742</v>
      </c>
      <c r="Y53" s="41">
        <v>1487943458</v>
      </c>
      <c r="Z53" s="41">
        <v>273587921284</v>
      </c>
      <c r="AA53" s="41">
        <v>117697730010</v>
      </c>
      <c r="AB53" s="41">
        <v>155890191274</v>
      </c>
      <c r="AC53" s="42"/>
      <c r="AD53" s="42"/>
      <c r="AE53" s="42"/>
      <c r="AF53" s="42"/>
      <c r="AG53" s="42"/>
      <c r="AH53" s="43"/>
      <c r="AI53" s="40"/>
      <c r="AJ53" s="40"/>
      <c r="AK53" s="40"/>
      <c r="AL53" s="40"/>
      <c r="AM53" s="40"/>
      <c r="AN53" s="40"/>
    </row>
    <row r="54" spans="1:40" x14ac:dyDescent="0.2">
      <c r="A54" s="21">
        <v>228</v>
      </c>
      <c r="B54" s="35" t="s">
        <v>63</v>
      </c>
      <c r="C54" s="56">
        <v>12925328851</v>
      </c>
      <c r="D54" s="57">
        <v>2029845358</v>
      </c>
      <c r="E54" s="57">
        <v>10895483493</v>
      </c>
      <c r="F54" s="57"/>
      <c r="G54" s="57">
        <v>8363244553</v>
      </c>
      <c r="H54" s="57">
        <v>2532238940</v>
      </c>
      <c r="I54" s="66">
        <v>2841026758</v>
      </c>
      <c r="J54" s="66">
        <v>1371648000</v>
      </c>
      <c r="K54" s="67">
        <v>1469378758</v>
      </c>
      <c r="L54" s="66">
        <v>1106686961</v>
      </c>
      <c r="M54" s="66">
        <v>362691797</v>
      </c>
      <c r="N54" s="76">
        <v>10084302093</v>
      </c>
      <c r="O54" s="76">
        <v>658197358</v>
      </c>
      <c r="P54" s="76">
        <v>9426104735</v>
      </c>
      <c r="Q54" s="77">
        <v>7256557592</v>
      </c>
      <c r="R54" s="76">
        <v>2169547143</v>
      </c>
      <c r="S54" s="41"/>
      <c r="T54" s="41"/>
      <c r="U54" s="41"/>
      <c r="V54" s="41"/>
      <c r="W54" s="42"/>
      <c r="X54" s="41">
        <v>25850657702</v>
      </c>
      <c r="Y54" s="41">
        <v>4059690716</v>
      </c>
      <c r="Z54" s="41">
        <v>21790966986</v>
      </c>
      <c r="AA54" s="41">
        <v>16726489106</v>
      </c>
      <c r="AB54" s="41">
        <v>5064477880</v>
      </c>
      <c r="AC54" s="42"/>
      <c r="AD54" s="42"/>
      <c r="AE54" s="42"/>
      <c r="AF54" s="42"/>
      <c r="AG54" s="42"/>
      <c r="AH54" s="43"/>
      <c r="AI54" s="40"/>
      <c r="AJ54" s="40"/>
      <c r="AK54" s="40"/>
      <c r="AL54" s="40"/>
      <c r="AM54" s="40"/>
      <c r="AN54" s="40"/>
    </row>
    <row r="55" spans="1:40" x14ac:dyDescent="0.2">
      <c r="A55" s="21" t="s">
        <v>38</v>
      </c>
      <c r="C55" s="56"/>
      <c r="D55" s="57"/>
      <c r="E55" s="57"/>
      <c r="F55" s="57"/>
      <c r="G55" s="57"/>
      <c r="H55" s="57"/>
      <c r="I55" s="66"/>
      <c r="J55" s="66"/>
      <c r="K55" s="67"/>
      <c r="L55" s="66"/>
      <c r="M55" s="66"/>
      <c r="N55" s="76"/>
      <c r="O55" s="76"/>
      <c r="P55" s="76"/>
      <c r="Q55" s="77"/>
      <c r="R55" s="76"/>
      <c r="S55" s="41"/>
      <c r="T55" s="41"/>
      <c r="U55" s="41"/>
      <c r="V55" s="41"/>
      <c r="W55" s="42"/>
      <c r="X55" s="41"/>
      <c r="Y55" s="41"/>
      <c r="Z55" s="41"/>
      <c r="AA55" s="41"/>
      <c r="AB55" s="41"/>
      <c r="AC55" s="42"/>
      <c r="AD55" s="42"/>
      <c r="AE55" s="42"/>
      <c r="AF55" s="42"/>
      <c r="AG55" s="42"/>
      <c r="AH55" s="43"/>
      <c r="AI55" s="40"/>
      <c r="AJ55" s="40"/>
      <c r="AK55" s="40"/>
      <c r="AL55" s="40"/>
      <c r="AM55" s="40"/>
      <c r="AN55" s="40"/>
    </row>
    <row r="56" spans="1:40" x14ac:dyDescent="0.2">
      <c r="A56" s="26" t="s">
        <v>35</v>
      </c>
      <c r="C56" s="58">
        <v>1163853057095.0698</v>
      </c>
      <c r="D56" s="59">
        <v>14027949502</v>
      </c>
      <c r="E56" s="59">
        <v>1149825107593.0698</v>
      </c>
      <c r="F56" s="59"/>
      <c r="G56" s="59">
        <v>867774416836</v>
      </c>
      <c r="H56" s="59">
        <v>282050690757.07001</v>
      </c>
      <c r="I56" s="68">
        <v>19993247694.709999</v>
      </c>
      <c r="J56" s="68">
        <v>1740857344</v>
      </c>
      <c r="K56" s="69">
        <v>18252390350.709999</v>
      </c>
      <c r="L56" s="68">
        <v>17451225783</v>
      </c>
      <c r="M56" s="68">
        <v>801164567.71000004</v>
      </c>
      <c r="N56" s="78">
        <v>1143859809400.3599</v>
      </c>
      <c r="O56" s="78">
        <v>12287092158</v>
      </c>
      <c r="P56" s="78">
        <v>1131572717242.3599</v>
      </c>
      <c r="Q56" s="79">
        <v>850323191053</v>
      </c>
      <c r="R56" s="78">
        <v>281249526189.35999</v>
      </c>
      <c r="S56" s="44"/>
      <c r="T56" s="44"/>
      <c r="U56" s="44"/>
      <c r="V56" s="44"/>
      <c r="W56" s="45"/>
      <c r="X56" s="44">
        <v>2327706114190.1396</v>
      </c>
      <c r="Y56" s="44">
        <v>28055899004</v>
      </c>
      <c r="Z56" s="44">
        <v>2299650215186.1396</v>
      </c>
      <c r="AA56" s="44">
        <v>1735548833672</v>
      </c>
      <c r="AB56" s="44">
        <v>564101381514.14001</v>
      </c>
      <c r="AC56" s="45"/>
      <c r="AD56" s="45"/>
      <c r="AE56" s="45"/>
      <c r="AF56" s="45"/>
      <c r="AG56" s="45"/>
      <c r="AH56" s="46"/>
      <c r="AI56" s="40"/>
      <c r="AJ56" s="40"/>
      <c r="AK56" s="40"/>
      <c r="AL56" s="40"/>
      <c r="AM56" s="40"/>
      <c r="AN56" s="40"/>
    </row>
    <row r="62" spans="1:40" ht="13.5" thickBot="1" x14ac:dyDescent="0.25">
      <c r="C62" t="s">
        <v>64</v>
      </c>
      <c r="D62" s="1" t="s">
        <v>37</v>
      </c>
    </row>
    <row r="63" spans="1:40" ht="64.5" thickBot="1" x14ac:dyDescent="0.25">
      <c r="C63" s="183" t="s">
        <v>0</v>
      </c>
      <c r="D63" s="184"/>
      <c r="E63" s="184"/>
      <c r="F63" s="184"/>
      <c r="G63" s="184"/>
      <c r="H63" s="185"/>
      <c r="I63" s="186" t="s">
        <v>1</v>
      </c>
      <c r="J63" s="187"/>
      <c r="K63" s="187"/>
      <c r="L63" s="187"/>
      <c r="M63" s="188"/>
      <c r="N63" s="192" t="s">
        <v>2</v>
      </c>
      <c r="O63" s="193"/>
      <c r="P63" s="193"/>
      <c r="Q63" s="193"/>
      <c r="R63" s="193"/>
      <c r="S63" s="1" t="s">
        <v>65</v>
      </c>
      <c r="X63" s="1" t="s">
        <v>38</v>
      </c>
      <c r="AC63" s="6" t="s">
        <v>4</v>
      </c>
      <c r="AD63" s="7" t="s">
        <v>5</v>
      </c>
      <c r="AE63" s="7" t="s">
        <v>6</v>
      </c>
      <c r="AF63" s="7" t="s">
        <v>7</v>
      </c>
      <c r="AG63" s="7" t="s">
        <v>8</v>
      </c>
      <c r="AH63" s="8" t="s">
        <v>9</v>
      </c>
    </row>
    <row r="64" spans="1:40" s="12" customFormat="1" ht="25.5" x14ac:dyDescent="0.2">
      <c r="A64" s="7" t="s">
        <v>10</v>
      </c>
      <c r="B64"/>
      <c r="C64" s="180" t="s">
        <v>11</v>
      </c>
      <c r="D64" s="181" t="s">
        <v>12</v>
      </c>
      <c r="E64" s="181" t="s">
        <v>13</v>
      </c>
      <c r="F64" s="181"/>
      <c r="G64" s="181" t="s">
        <v>14</v>
      </c>
      <c r="H64" s="181" t="s">
        <v>15</v>
      </c>
      <c r="I64" s="181" t="s">
        <v>16</v>
      </c>
      <c r="J64" s="182" t="s">
        <v>11</v>
      </c>
      <c r="K64" s="181" t="s">
        <v>12</v>
      </c>
      <c r="L64" s="181" t="s">
        <v>13</v>
      </c>
      <c r="M64" s="181" t="s">
        <v>14</v>
      </c>
      <c r="N64" s="9" t="s">
        <v>15</v>
      </c>
      <c r="O64" s="9" t="s">
        <v>16</v>
      </c>
      <c r="P64" s="4" t="s">
        <v>11</v>
      </c>
      <c r="Q64" s="9" t="s">
        <v>12</v>
      </c>
      <c r="R64" s="9" t="s">
        <v>13</v>
      </c>
      <c r="S64" s="9" t="s">
        <v>14</v>
      </c>
      <c r="T64" s="9" t="s">
        <v>15</v>
      </c>
      <c r="U64" s="9" t="s">
        <v>16</v>
      </c>
      <c r="V64" s="4" t="s">
        <v>11</v>
      </c>
      <c r="W64" s="9" t="s">
        <v>12</v>
      </c>
      <c r="X64" s="9" t="s">
        <v>13</v>
      </c>
      <c r="Y64" s="9" t="s">
        <v>14</v>
      </c>
      <c r="Z64" s="9" t="s">
        <v>15</v>
      </c>
      <c r="AA64" s="9" t="s">
        <v>16</v>
      </c>
      <c r="AB64" s="10"/>
      <c r="AC64" s="10"/>
      <c r="AD64" s="10"/>
      <c r="AE64" s="10"/>
      <c r="AF64" s="10"/>
      <c r="AG64" s="11"/>
    </row>
    <row r="65" spans="1:33" s="152" customFormat="1" x14ac:dyDescent="0.2">
      <c r="A65" s="152">
        <v>230</v>
      </c>
      <c r="B65" s="153" t="s">
        <v>65</v>
      </c>
      <c r="C65" s="152">
        <v>78468344145</v>
      </c>
      <c r="D65" s="154">
        <v>261894463</v>
      </c>
      <c r="E65" s="154">
        <v>78206449682</v>
      </c>
      <c r="F65" s="154"/>
      <c r="G65" s="154">
        <v>47603095098</v>
      </c>
      <c r="H65" s="154">
        <v>30603354584</v>
      </c>
      <c r="I65" s="154">
        <v>11911680123</v>
      </c>
      <c r="J65" s="154">
        <v>195817581</v>
      </c>
      <c r="K65" s="154">
        <v>11715862542</v>
      </c>
      <c r="L65" s="154">
        <v>10789862704</v>
      </c>
      <c r="M65" s="154">
        <v>925999838</v>
      </c>
      <c r="N65" s="154">
        <v>66556664022</v>
      </c>
      <c r="O65" s="154">
        <v>66076882</v>
      </c>
      <c r="P65" s="154">
        <v>66490587140</v>
      </c>
      <c r="Q65" s="154">
        <v>36813232394</v>
      </c>
      <c r="R65" s="154">
        <v>29677354746</v>
      </c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>
        <v>156936688290</v>
      </c>
      <c r="AD65" s="154">
        <v>523788926</v>
      </c>
      <c r="AE65" s="154">
        <v>156412899364</v>
      </c>
      <c r="AF65" s="154">
        <v>95206190196</v>
      </c>
      <c r="AG65" s="154">
        <v>61206709168</v>
      </c>
    </row>
    <row r="66" spans="1:33" x14ac:dyDescent="0.2">
      <c r="A66" t="s">
        <v>38</v>
      </c>
    </row>
    <row r="67" spans="1:33" x14ac:dyDescent="0.2">
      <c r="A67" t="s">
        <v>35</v>
      </c>
      <c r="C67">
        <v>78468344145</v>
      </c>
      <c r="D67" s="1">
        <v>261894463</v>
      </c>
      <c r="E67" s="1">
        <v>78206449682</v>
      </c>
      <c r="G67" s="1">
        <v>47603095098</v>
      </c>
      <c r="H67" s="1">
        <v>30603354584</v>
      </c>
      <c r="I67" s="1">
        <v>11911680123</v>
      </c>
      <c r="J67" s="1">
        <v>195817581</v>
      </c>
      <c r="K67" s="1">
        <v>11715862542</v>
      </c>
      <c r="L67" s="1">
        <v>10789862704</v>
      </c>
      <c r="M67" s="1">
        <v>925999838</v>
      </c>
      <c r="N67" s="1">
        <v>66556664022</v>
      </c>
      <c r="O67" s="1">
        <v>66076882</v>
      </c>
      <c r="P67" s="1">
        <v>66490587140</v>
      </c>
      <c r="Q67" s="1">
        <v>36813232394</v>
      </c>
      <c r="R67" s="1">
        <v>29677354746</v>
      </c>
      <c r="AC67" s="1">
        <v>156936688290</v>
      </c>
      <c r="AD67" s="1">
        <v>523788926</v>
      </c>
      <c r="AE67" s="1">
        <v>156412899364</v>
      </c>
      <c r="AF67" s="1">
        <v>95206190196</v>
      </c>
      <c r="AG67" s="1">
        <v>61206709168</v>
      </c>
    </row>
  </sheetData>
  <mergeCells count="7">
    <mergeCell ref="C5:H5"/>
    <mergeCell ref="I5:M5"/>
    <mergeCell ref="N5:R5"/>
    <mergeCell ref="S5:W5"/>
    <mergeCell ref="I63:M63"/>
    <mergeCell ref="C63:H63"/>
    <mergeCell ref="N63:R6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2.75" x14ac:dyDescent="0.2"/>
  <cols>
    <col min="1" max="1" width="8.42578125" style="47" bestFit="1" customWidth="1"/>
    <col min="2" max="2" width="44.140625" style="47" bestFit="1" customWidth="1"/>
    <col min="3" max="3" width="17.5703125" style="47" bestFit="1" customWidth="1"/>
    <col min="4" max="4" width="14.85546875" style="47" bestFit="1" customWidth="1"/>
    <col min="5" max="5" width="17.5703125" style="47" bestFit="1" customWidth="1"/>
    <col min="6" max="6" width="6.7109375" style="47" bestFit="1" customWidth="1"/>
    <col min="7" max="7" width="17.5703125" style="47" bestFit="1" customWidth="1"/>
    <col min="8" max="8" width="7.42578125" style="47" bestFit="1" customWidth="1"/>
    <col min="9" max="9" width="16.5703125" style="47" customWidth="1"/>
    <col min="10" max="12" width="14.85546875" style="47" bestFit="1" customWidth="1"/>
    <col min="13" max="13" width="6.5703125" style="47" bestFit="1" customWidth="1"/>
    <col min="14" max="14" width="15.85546875" style="47" bestFit="1" customWidth="1"/>
    <col min="15" max="15" width="7.42578125" style="47" bestFit="1" customWidth="1"/>
    <col min="16" max="16" width="15.85546875" style="47" customWidth="1"/>
    <col min="17" max="17" width="17.5703125" style="47" bestFit="1" customWidth="1"/>
    <col min="18" max="18" width="14.85546875" style="47" bestFit="1" customWidth="1"/>
    <col min="19" max="19" width="17.5703125" style="47" bestFit="1" customWidth="1"/>
    <col min="20" max="20" width="6.5703125" style="47" bestFit="1" customWidth="1"/>
    <col min="21" max="21" width="17.5703125" style="47" bestFit="1" customWidth="1"/>
    <col min="22" max="22" width="7.42578125" style="47" bestFit="1" customWidth="1"/>
    <col min="23" max="23" width="16.28515625" style="47" customWidth="1"/>
    <col min="24" max="24" width="14.140625" style="47" bestFit="1" customWidth="1"/>
    <col min="25" max="25" width="14.28515625" style="47" bestFit="1" customWidth="1"/>
    <col min="26" max="26" width="12.5703125" style="47" bestFit="1" customWidth="1"/>
    <col min="27" max="27" width="6.5703125" style="47" bestFit="1" customWidth="1"/>
    <col min="28" max="28" width="15.42578125" style="47" bestFit="1" customWidth="1"/>
    <col min="29" max="29" width="4.5703125" style="47" bestFit="1" customWidth="1"/>
    <col min="30" max="30" width="14.5703125" style="47" customWidth="1"/>
    <col min="31" max="31" width="4.7109375" style="47" bestFit="1" customWidth="1"/>
    <col min="32" max="16384" width="11.42578125" style="47"/>
  </cols>
  <sheetData>
    <row r="1" spans="1:30" ht="15.75" x14ac:dyDescent="0.25">
      <c r="A1" s="171" t="s">
        <v>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1:30" ht="15.75" x14ac:dyDescent="0.25">
      <c r="A2" s="171" t="s">
        <v>81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</row>
    <row r="3" spans="1:30" ht="15.75" x14ac:dyDescent="0.25">
      <c r="A3" s="171" t="s">
        <v>80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3.5" thickBot="1" x14ac:dyDescent="0.25"/>
    <row r="5" spans="1:30" s="80" customFormat="1" x14ac:dyDescent="0.2">
      <c r="A5" s="178" t="s">
        <v>72</v>
      </c>
      <c r="B5" s="179"/>
      <c r="C5" s="172" t="s">
        <v>0</v>
      </c>
      <c r="D5" s="173"/>
      <c r="E5" s="173"/>
      <c r="F5" s="173"/>
      <c r="G5" s="173"/>
      <c r="H5" s="173"/>
      <c r="I5" s="174"/>
      <c r="J5" s="172" t="s">
        <v>1</v>
      </c>
      <c r="K5" s="173"/>
      <c r="L5" s="173"/>
      <c r="M5" s="173"/>
      <c r="N5" s="173"/>
      <c r="O5" s="173"/>
      <c r="P5" s="174"/>
      <c r="Q5" s="172" t="s">
        <v>2</v>
      </c>
      <c r="R5" s="173"/>
      <c r="S5" s="173"/>
      <c r="T5" s="173"/>
      <c r="U5" s="173"/>
      <c r="V5" s="173"/>
      <c r="W5" s="174"/>
      <c r="X5" s="175" t="s">
        <v>3</v>
      </c>
      <c r="Y5" s="176"/>
      <c r="Z5" s="176"/>
      <c r="AA5" s="176"/>
      <c r="AB5" s="176"/>
      <c r="AC5" s="176"/>
      <c r="AD5" s="177"/>
    </row>
    <row r="6" spans="1:30" s="81" customFormat="1" ht="39" thickBot="1" x14ac:dyDescent="0.25">
      <c r="A6" s="144" t="s">
        <v>73</v>
      </c>
      <c r="B6" s="145" t="s">
        <v>74</v>
      </c>
      <c r="C6" s="146" t="s">
        <v>75</v>
      </c>
      <c r="D6" s="147" t="s">
        <v>12</v>
      </c>
      <c r="E6" s="147" t="s">
        <v>76</v>
      </c>
      <c r="F6" s="147" t="s">
        <v>70</v>
      </c>
      <c r="G6" s="147" t="s">
        <v>77</v>
      </c>
      <c r="H6" s="147" t="s">
        <v>71</v>
      </c>
      <c r="I6" s="145" t="s">
        <v>78</v>
      </c>
      <c r="J6" s="146" t="s">
        <v>75</v>
      </c>
      <c r="K6" s="147" t="s">
        <v>12</v>
      </c>
      <c r="L6" s="147" t="s">
        <v>76</v>
      </c>
      <c r="M6" s="147" t="s">
        <v>70</v>
      </c>
      <c r="N6" s="147" t="s">
        <v>77</v>
      </c>
      <c r="O6" s="147" t="s">
        <v>71</v>
      </c>
      <c r="P6" s="145" t="s">
        <v>78</v>
      </c>
      <c r="Q6" s="146" t="s">
        <v>75</v>
      </c>
      <c r="R6" s="147" t="s">
        <v>12</v>
      </c>
      <c r="S6" s="147" t="s">
        <v>76</v>
      </c>
      <c r="T6" s="147" t="s">
        <v>70</v>
      </c>
      <c r="U6" s="147" t="s">
        <v>77</v>
      </c>
      <c r="V6" s="147" t="s">
        <v>71</v>
      </c>
      <c r="W6" s="145" t="s">
        <v>78</v>
      </c>
      <c r="X6" s="146" t="s">
        <v>75</v>
      </c>
      <c r="Y6" s="147" t="s">
        <v>12</v>
      </c>
      <c r="Z6" s="147" t="s">
        <v>76</v>
      </c>
      <c r="AA6" s="147" t="s">
        <v>70</v>
      </c>
      <c r="AB6" s="147" t="s">
        <v>77</v>
      </c>
      <c r="AC6" s="147" t="s">
        <v>71</v>
      </c>
      <c r="AD6" s="145" t="s">
        <v>78</v>
      </c>
    </row>
    <row r="7" spans="1:30" x14ac:dyDescent="0.2">
      <c r="A7" s="101">
        <v>102</v>
      </c>
      <c r="B7" s="148" t="s">
        <v>17</v>
      </c>
      <c r="C7" s="155">
        <v>7279337704</v>
      </c>
      <c r="D7" s="156">
        <v>48005255</v>
      </c>
      <c r="E7" s="156">
        <v>7231332449</v>
      </c>
      <c r="F7" s="157">
        <f>SUM(E7/E$49)*100</f>
        <v>0.29858516105183608</v>
      </c>
      <c r="G7" s="156">
        <v>7231316949</v>
      </c>
      <c r="H7" s="158">
        <f>SUM(G7/E7)*100</f>
        <v>99.999785654993616</v>
      </c>
      <c r="I7" s="159">
        <v>15500</v>
      </c>
      <c r="J7" s="102">
        <v>5444294681</v>
      </c>
      <c r="K7" s="103">
        <v>33971920</v>
      </c>
      <c r="L7" s="103">
        <v>5410322761</v>
      </c>
      <c r="M7" s="104">
        <f>SUM(L7/L$49)*100</f>
        <v>6.082297387342873</v>
      </c>
      <c r="N7" s="103">
        <v>5410307261</v>
      </c>
      <c r="O7" s="105">
        <f>SUM(N7/L7)*100</f>
        <v>99.999713510622485</v>
      </c>
      <c r="P7" s="106">
        <v>15500</v>
      </c>
      <c r="Q7" s="102">
        <v>1835043023</v>
      </c>
      <c r="R7" s="103">
        <v>14033335</v>
      </c>
      <c r="S7" s="103">
        <v>1821009688</v>
      </c>
      <c r="T7" s="104">
        <f>SUM(S7/S$49)*100</f>
        <v>7.806903003593231E-2</v>
      </c>
      <c r="U7" s="103">
        <v>1821009688</v>
      </c>
      <c r="V7" s="105">
        <f>SUM(U7/S7)*100</f>
        <v>100</v>
      </c>
      <c r="W7" s="106"/>
      <c r="X7" s="112"/>
      <c r="Y7" s="113"/>
      <c r="Z7" s="113"/>
      <c r="AA7" s="113"/>
      <c r="AB7" s="113"/>
      <c r="AC7" s="113"/>
      <c r="AD7" s="114"/>
    </row>
    <row r="8" spans="1:30" x14ac:dyDescent="0.2">
      <c r="A8" s="89">
        <v>104</v>
      </c>
      <c r="B8" s="149" t="s">
        <v>18</v>
      </c>
      <c r="C8" s="160">
        <v>69223102957</v>
      </c>
      <c r="D8" s="90">
        <v>274443415</v>
      </c>
      <c r="E8" s="90">
        <v>68948659542</v>
      </c>
      <c r="F8" s="91">
        <f t="shared" ref="F8:F49" si="0">SUM(E8/E$49)*100</f>
        <v>2.8469229922492651</v>
      </c>
      <c r="G8" s="90">
        <v>67879912727</v>
      </c>
      <c r="H8" s="92">
        <f t="shared" ref="H8:H49" si="1">SUM(G8/E8)*100</f>
        <v>98.449938226356707</v>
      </c>
      <c r="I8" s="93">
        <v>1068746815</v>
      </c>
      <c r="J8" s="98">
        <v>8544920963</v>
      </c>
      <c r="K8" s="90">
        <v>34009727</v>
      </c>
      <c r="L8" s="90">
        <v>8510911236</v>
      </c>
      <c r="M8" s="91">
        <f t="shared" ref="M8:M49" si="2">SUM(L8/L$49)*100</f>
        <v>9.5679861371268569</v>
      </c>
      <c r="N8" s="90">
        <v>8505141389</v>
      </c>
      <c r="O8" s="92">
        <f t="shared" ref="O8:O49" si="3">SUM(N8/L8)*100</f>
        <v>99.932206471904038</v>
      </c>
      <c r="P8" s="93">
        <v>5769847</v>
      </c>
      <c r="Q8" s="98">
        <v>60678181994</v>
      </c>
      <c r="R8" s="90">
        <v>240433688</v>
      </c>
      <c r="S8" s="90">
        <v>60437748306</v>
      </c>
      <c r="T8" s="91">
        <f t="shared" ref="T8:T49" si="4">SUM(S8/S$49)*100</f>
        <v>2.5910440888358588</v>
      </c>
      <c r="U8" s="90">
        <v>59374771338</v>
      </c>
      <c r="V8" s="92">
        <f t="shared" ref="V8:V49" si="5">SUM(U8/S8)*100</f>
        <v>98.241203556065514</v>
      </c>
      <c r="W8" s="93">
        <v>1062976968</v>
      </c>
      <c r="X8" s="109"/>
      <c r="Y8" s="83"/>
      <c r="Z8" s="83"/>
      <c r="AA8" s="83"/>
      <c r="AB8" s="83"/>
      <c r="AC8" s="83"/>
      <c r="AD8" s="87"/>
    </row>
    <row r="9" spans="1:30" x14ac:dyDescent="0.2">
      <c r="A9" s="89">
        <v>105</v>
      </c>
      <c r="B9" s="149" t="s">
        <v>19</v>
      </c>
      <c r="C9" s="160">
        <v>1985292374</v>
      </c>
      <c r="D9" s="90">
        <v>35939675</v>
      </c>
      <c r="E9" s="90">
        <v>1949352699</v>
      </c>
      <c r="F9" s="91">
        <f t="shared" si="0"/>
        <v>8.0489701404647229E-2</v>
      </c>
      <c r="G9" s="90">
        <v>1940352699</v>
      </c>
      <c r="H9" s="92">
        <f t="shared" si="1"/>
        <v>99.53830828025032</v>
      </c>
      <c r="I9" s="93">
        <v>9000000</v>
      </c>
      <c r="J9" s="98">
        <v>1559446585</v>
      </c>
      <c r="K9" s="90">
        <v>35936318</v>
      </c>
      <c r="L9" s="90">
        <v>1523510267</v>
      </c>
      <c r="M9" s="91">
        <f t="shared" si="2"/>
        <v>1.7127337731790717</v>
      </c>
      <c r="N9" s="90">
        <v>1514510267</v>
      </c>
      <c r="O9" s="92">
        <f t="shared" si="3"/>
        <v>99.409258985978326</v>
      </c>
      <c r="P9" s="93">
        <v>9000000</v>
      </c>
      <c r="Q9" s="98">
        <v>425845789</v>
      </c>
      <c r="R9" s="90">
        <v>3357</v>
      </c>
      <c r="S9" s="90">
        <v>425842432</v>
      </c>
      <c r="T9" s="91">
        <f t="shared" si="4"/>
        <v>1.8256413369714296E-2</v>
      </c>
      <c r="U9" s="90">
        <v>425842432</v>
      </c>
      <c r="V9" s="92">
        <f t="shared" si="5"/>
        <v>100</v>
      </c>
      <c r="W9" s="93"/>
      <c r="X9" s="109"/>
      <c r="Y9" s="83"/>
      <c r="Z9" s="83"/>
      <c r="AA9" s="83"/>
      <c r="AB9" s="83"/>
      <c r="AC9" s="83"/>
      <c r="AD9" s="87"/>
    </row>
    <row r="10" spans="1:30" x14ac:dyDescent="0.2">
      <c r="A10" s="89">
        <v>110</v>
      </c>
      <c r="B10" s="149" t="s">
        <v>20</v>
      </c>
      <c r="C10" s="160">
        <v>20568390626</v>
      </c>
      <c r="D10" s="90">
        <v>777014657</v>
      </c>
      <c r="E10" s="90">
        <v>19791375969</v>
      </c>
      <c r="F10" s="91">
        <f t="shared" si="0"/>
        <v>0.81719534025274954</v>
      </c>
      <c r="G10" s="90">
        <v>17584308587</v>
      </c>
      <c r="H10" s="92">
        <f t="shared" si="1"/>
        <v>88.848337854543232</v>
      </c>
      <c r="I10" s="93">
        <v>2207067382</v>
      </c>
      <c r="J10" s="98">
        <v>4377982724</v>
      </c>
      <c r="K10" s="90">
        <v>2552185</v>
      </c>
      <c r="L10" s="90">
        <v>4375430539</v>
      </c>
      <c r="M10" s="91">
        <f t="shared" si="2"/>
        <v>4.9188691528157653</v>
      </c>
      <c r="N10" s="90">
        <v>4274354718</v>
      </c>
      <c r="O10" s="92">
        <f t="shared" si="3"/>
        <v>97.689922852184026</v>
      </c>
      <c r="P10" s="93">
        <v>101075821</v>
      </c>
      <c r="Q10" s="98">
        <v>16190407902</v>
      </c>
      <c r="R10" s="90">
        <v>774462472</v>
      </c>
      <c r="S10" s="90">
        <v>15415945430</v>
      </c>
      <c r="T10" s="91">
        <f t="shared" si="4"/>
        <v>0.66090142998018109</v>
      </c>
      <c r="U10" s="90">
        <v>13309953869</v>
      </c>
      <c r="V10" s="92">
        <f t="shared" si="5"/>
        <v>86.338875091619997</v>
      </c>
      <c r="W10" s="93">
        <v>2105991561</v>
      </c>
      <c r="X10" s="109"/>
      <c r="Y10" s="83"/>
      <c r="Z10" s="83"/>
      <c r="AA10" s="83"/>
      <c r="AB10" s="83"/>
      <c r="AC10" s="83"/>
      <c r="AD10" s="87"/>
    </row>
    <row r="11" spans="1:30" x14ac:dyDescent="0.2">
      <c r="A11" s="89">
        <v>111</v>
      </c>
      <c r="B11" s="149" t="s">
        <v>21</v>
      </c>
      <c r="C11" s="160">
        <v>32452813876.84</v>
      </c>
      <c r="D11" s="90">
        <v>765251337</v>
      </c>
      <c r="E11" s="90">
        <v>31687562539.84</v>
      </c>
      <c r="F11" s="91">
        <f t="shared" si="0"/>
        <v>1.3083945498324654</v>
      </c>
      <c r="G11" s="90">
        <v>29207935237</v>
      </c>
      <c r="H11" s="92">
        <f t="shared" si="1"/>
        <v>92.174761628565065</v>
      </c>
      <c r="I11" s="93">
        <v>2479627302.8400002</v>
      </c>
      <c r="J11" s="98">
        <v>16880818914.84</v>
      </c>
      <c r="K11" s="90">
        <v>190235602</v>
      </c>
      <c r="L11" s="90">
        <v>16690583312.84</v>
      </c>
      <c r="M11" s="91">
        <f t="shared" si="2"/>
        <v>18.763592443817842</v>
      </c>
      <c r="N11" s="90">
        <v>15417560305</v>
      </c>
      <c r="O11" s="92">
        <f t="shared" si="3"/>
        <v>92.37280696558598</v>
      </c>
      <c r="P11" s="93">
        <v>1273023007.8399999</v>
      </c>
      <c r="Q11" s="98">
        <v>15173912823</v>
      </c>
      <c r="R11" s="90">
        <v>527471938</v>
      </c>
      <c r="S11" s="90">
        <v>14646440885</v>
      </c>
      <c r="T11" s="91">
        <f t="shared" si="4"/>
        <v>0.62791177933072706</v>
      </c>
      <c r="U11" s="90">
        <v>13440421180</v>
      </c>
      <c r="V11" s="92">
        <f t="shared" si="5"/>
        <v>91.765783138242597</v>
      </c>
      <c r="W11" s="93">
        <v>1206019705</v>
      </c>
      <c r="X11" s="109">
        <v>398082139</v>
      </c>
      <c r="Y11" s="83">
        <v>47543797</v>
      </c>
      <c r="Z11" s="83">
        <v>350538342</v>
      </c>
      <c r="AA11" s="84">
        <f t="shared" ref="AA11" si="6">SUM(Z11/Z$49)*100</f>
        <v>100</v>
      </c>
      <c r="AB11" s="83">
        <v>349953752</v>
      </c>
      <c r="AC11" s="85">
        <f t="shared" ref="AC11" si="7">SUM(AB11/Z11)*100</f>
        <v>99.833230796761171</v>
      </c>
      <c r="AD11" s="87">
        <v>584590</v>
      </c>
    </row>
    <row r="12" spans="1:30" x14ac:dyDescent="0.2">
      <c r="A12" s="89">
        <v>112</v>
      </c>
      <c r="B12" s="149" t="s">
        <v>22</v>
      </c>
      <c r="C12" s="160">
        <v>591034101778</v>
      </c>
      <c r="D12" s="90">
        <v>19933404623</v>
      </c>
      <c r="E12" s="90">
        <v>571100697155</v>
      </c>
      <c r="F12" s="91">
        <f t="shared" si="0"/>
        <v>23.581019796762707</v>
      </c>
      <c r="G12" s="90">
        <v>450537417104</v>
      </c>
      <c r="H12" s="92">
        <f t="shared" si="1"/>
        <v>78.889313101595036</v>
      </c>
      <c r="I12" s="93">
        <v>120563280051</v>
      </c>
      <c r="J12" s="98">
        <v>3478309110</v>
      </c>
      <c r="K12" s="90">
        <v>67358009</v>
      </c>
      <c r="L12" s="90">
        <v>3410951101</v>
      </c>
      <c r="M12" s="91">
        <f t="shared" si="2"/>
        <v>3.8345991332561455</v>
      </c>
      <c r="N12" s="90">
        <v>3088772166</v>
      </c>
      <c r="O12" s="92">
        <f t="shared" si="3"/>
        <v>90.554571863972328</v>
      </c>
      <c r="P12" s="93">
        <v>322178935</v>
      </c>
      <c r="Q12" s="98">
        <v>587555792668</v>
      </c>
      <c r="R12" s="90">
        <v>19866046614</v>
      </c>
      <c r="S12" s="90">
        <v>567689746054</v>
      </c>
      <c r="T12" s="91">
        <f t="shared" si="4"/>
        <v>24.337590364198277</v>
      </c>
      <c r="U12" s="90">
        <v>447448644938</v>
      </c>
      <c r="V12" s="92">
        <f t="shared" si="5"/>
        <v>78.819222656073421</v>
      </c>
      <c r="W12" s="93">
        <v>120241101116</v>
      </c>
      <c r="X12" s="109"/>
      <c r="Y12" s="83"/>
      <c r="Z12" s="83"/>
      <c r="AA12" s="83"/>
      <c r="AB12" s="83"/>
      <c r="AC12" s="83"/>
      <c r="AD12" s="87"/>
    </row>
    <row r="13" spans="1:30" x14ac:dyDescent="0.2">
      <c r="A13" s="89">
        <v>113</v>
      </c>
      <c r="B13" s="149" t="s">
        <v>23</v>
      </c>
      <c r="C13" s="160">
        <v>85467286915.75</v>
      </c>
      <c r="D13" s="90">
        <v>1006588110</v>
      </c>
      <c r="E13" s="90">
        <v>84460698805.75</v>
      </c>
      <c r="F13" s="91">
        <f t="shared" si="0"/>
        <v>3.4874224817243613</v>
      </c>
      <c r="G13" s="90">
        <v>78242270753.75</v>
      </c>
      <c r="H13" s="92">
        <f t="shared" si="1"/>
        <v>92.63748922288498</v>
      </c>
      <c r="I13" s="93">
        <v>6218428052</v>
      </c>
      <c r="J13" s="98">
        <v>2159589510</v>
      </c>
      <c r="K13" s="90">
        <v>29074582</v>
      </c>
      <c r="L13" s="90">
        <v>2130514928</v>
      </c>
      <c r="M13" s="91">
        <f t="shared" si="2"/>
        <v>2.3951298199211797</v>
      </c>
      <c r="N13" s="90">
        <v>1827383852</v>
      </c>
      <c r="O13" s="92">
        <f t="shared" si="3"/>
        <v>85.771933722869463</v>
      </c>
      <c r="P13" s="93">
        <v>303131076</v>
      </c>
      <c r="Q13" s="98">
        <v>83307697405.75</v>
      </c>
      <c r="R13" s="90">
        <v>977513528</v>
      </c>
      <c r="S13" s="90">
        <v>82330183877.75</v>
      </c>
      <c r="T13" s="91">
        <f t="shared" si="4"/>
        <v>3.5296009902479413</v>
      </c>
      <c r="U13" s="90">
        <v>76414886901.75</v>
      </c>
      <c r="V13" s="92">
        <f t="shared" si="5"/>
        <v>92.81515393578681</v>
      </c>
      <c r="W13" s="93">
        <v>5915296976</v>
      </c>
      <c r="X13" s="109"/>
      <c r="Y13" s="83"/>
      <c r="Z13" s="83"/>
      <c r="AA13" s="83"/>
      <c r="AB13" s="83"/>
      <c r="AC13" s="83"/>
      <c r="AD13" s="87"/>
    </row>
    <row r="14" spans="1:30" x14ac:dyDescent="0.2">
      <c r="A14" s="89">
        <v>114</v>
      </c>
      <c r="B14" s="149" t="s">
        <v>24</v>
      </c>
      <c r="C14" s="160">
        <v>3526143499</v>
      </c>
      <c r="D14" s="90">
        <v>0</v>
      </c>
      <c r="E14" s="90">
        <v>3526143499</v>
      </c>
      <c r="F14" s="91">
        <f t="shared" si="0"/>
        <v>0.14559614455098049</v>
      </c>
      <c r="G14" s="90">
        <v>3525010641</v>
      </c>
      <c r="H14" s="92">
        <f t="shared" si="1"/>
        <v>99.967872606423384</v>
      </c>
      <c r="I14" s="93">
        <v>1132858</v>
      </c>
      <c r="J14" s="98">
        <v>3526143499</v>
      </c>
      <c r="K14" s="90">
        <v>0</v>
      </c>
      <c r="L14" s="90">
        <v>3526143499</v>
      </c>
      <c r="M14" s="91">
        <f t="shared" si="2"/>
        <v>3.9640986940674972</v>
      </c>
      <c r="N14" s="90">
        <v>3525010641</v>
      </c>
      <c r="O14" s="92">
        <f t="shared" si="3"/>
        <v>99.967872606423384</v>
      </c>
      <c r="P14" s="93">
        <v>1132858</v>
      </c>
      <c r="Q14" s="98"/>
      <c r="R14" s="90"/>
      <c r="S14" s="90"/>
      <c r="T14" s="91"/>
      <c r="U14" s="90"/>
      <c r="V14" s="92"/>
      <c r="W14" s="93"/>
      <c r="X14" s="109"/>
      <c r="Y14" s="83"/>
      <c r="Z14" s="83"/>
      <c r="AA14" s="83"/>
      <c r="AB14" s="83"/>
      <c r="AC14" s="83"/>
      <c r="AD14" s="87"/>
    </row>
    <row r="15" spans="1:30" ht="25.5" x14ac:dyDescent="0.2">
      <c r="A15" s="89">
        <v>117</v>
      </c>
      <c r="B15" s="149" t="s">
        <v>25</v>
      </c>
      <c r="C15" s="160">
        <v>14920217810</v>
      </c>
      <c r="D15" s="90">
        <v>528100361</v>
      </c>
      <c r="E15" s="90">
        <v>14392117449</v>
      </c>
      <c r="F15" s="91">
        <f t="shared" si="0"/>
        <v>0.59425738433320996</v>
      </c>
      <c r="G15" s="90">
        <v>14292117449</v>
      </c>
      <c r="H15" s="92">
        <f t="shared" si="1"/>
        <v>99.305175208899172</v>
      </c>
      <c r="I15" s="93">
        <v>100000000</v>
      </c>
      <c r="J15" s="98">
        <v>477232204</v>
      </c>
      <c r="K15" s="90">
        <v>10749448</v>
      </c>
      <c r="L15" s="90">
        <v>466482756</v>
      </c>
      <c r="M15" s="91">
        <f t="shared" si="2"/>
        <v>0.52442099545552467</v>
      </c>
      <c r="N15" s="90">
        <v>466482756</v>
      </c>
      <c r="O15" s="92">
        <f t="shared" si="3"/>
        <v>100</v>
      </c>
      <c r="P15" s="93"/>
      <c r="Q15" s="98">
        <v>14442985606</v>
      </c>
      <c r="R15" s="90">
        <v>517350913</v>
      </c>
      <c r="S15" s="90">
        <v>13925634693</v>
      </c>
      <c r="T15" s="91">
        <f t="shared" si="4"/>
        <v>0.59700988977782854</v>
      </c>
      <c r="U15" s="90">
        <v>13825634693</v>
      </c>
      <c r="V15" s="92">
        <f t="shared" si="5"/>
        <v>99.281899875987222</v>
      </c>
      <c r="W15" s="93">
        <v>100000000</v>
      </c>
      <c r="X15" s="109"/>
      <c r="Y15" s="83"/>
      <c r="Z15" s="83"/>
      <c r="AA15" s="83"/>
      <c r="AB15" s="83"/>
      <c r="AC15" s="83"/>
      <c r="AD15" s="87"/>
    </row>
    <row r="16" spans="1:30" x14ac:dyDescent="0.2">
      <c r="A16" s="89">
        <v>118</v>
      </c>
      <c r="B16" s="149" t="s">
        <v>26</v>
      </c>
      <c r="C16" s="160">
        <v>51519083532</v>
      </c>
      <c r="D16" s="90">
        <v>342612226</v>
      </c>
      <c r="E16" s="90">
        <v>51176471306</v>
      </c>
      <c r="F16" s="91">
        <f t="shared" si="0"/>
        <v>2.1131008752169564</v>
      </c>
      <c r="G16" s="90">
        <v>39021025286</v>
      </c>
      <c r="H16" s="92">
        <f t="shared" si="1"/>
        <v>76.247979374508219</v>
      </c>
      <c r="I16" s="93">
        <v>12155446020</v>
      </c>
      <c r="J16" s="98">
        <v>382771510</v>
      </c>
      <c r="K16" s="90">
        <v>1182298</v>
      </c>
      <c r="L16" s="90">
        <v>381589212</v>
      </c>
      <c r="M16" s="91">
        <f t="shared" si="2"/>
        <v>0.42898347653418778</v>
      </c>
      <c r="N16" s="90">
        <v>371373446</v>
      </c>
      <c r="O16" s="92">
        <f t="shared" si="3"/>
        <v>97.322836789211948</v>
      </c>
      <c r="P16" s="93">
        <v>10215766</v>
      </c>
      <c r="Q16" s="98">
        <v>51136312022</v>
      </c>
      <c r="R16" s="90">
        <v>341429928</v>
      </c>
      <c r="S16" s="90">
        <v>50794882094</v>
      </c>
      <c r="T16" s="91">
        <f t="shared" si="4"/>
        <v>2.1776419982825082</v>
      </c>
      <c r="U16" s="90">
        <v>38649651840</v>
      </c>
      <c r="V16" s="92">
        <f t="shared" si="5"/>
        <v>76.089657553443516</v>
      </c>
      <c r="W16" s="93">
        <v>12145230254</v>
      </c>
      <c r="X16" s="109"/>
      <c r="Y16" s="83"/>
      <c r="Z16" s="83"/>
      <c r="AA16" s="83"/>
      <c r="AB16" s="83"/>
      <c r="AC16" s="83"/>
      <c r="AD16" s="87"/>
    </row>
    <row r="17" spans="1:34" ht="25.5" x14ac:dyDescent="0.2">
      <c r="A17" s="89">
        <v>119</v>
      </c>
      <c r="B17" s="149" t="s">
        <v>27</v>
      </c>
      <c r="C17" s="160">
        <v>2719939112</v>
      </c>
      <c r="D17" s="90">
        <v>171086463</v>
      </c>
      <c r="E17" s="90">
        <v>2548852649</v>
      </c>
      <c r="F17" s="91">
        <f t="shared" si="0"/>
        <v>0.10524333987774374</v>
      </c>
      <c r="G17" s="90">
        <v>2488828261</v>
      </c>
      <c r="H17" s="92">
        <f t="shared" si="1"/>
        <v>97.645042838253133</v>
      </c>
      <c r="I17" s="93">
        <v>60024388</v>
      </c>
      <c r="J17" s="98">
        <v>408111042</v>
      </c>
      <c r="K17" s="90">
        <v>9462762</v>
      </c>
      <c r="L17" s="90">
        <v>398648280</v>
      </c>
      <c r="M17" s="91">
        <f t="shared" si="2"/>
        <v>0.44816132031734257</v>
      </c>
      <c r="N17" s="90">
        <v>398647359</v>
      </c>
      <c r="O17" s="92">
        <f t="shared" si="3"/>
        <v>99.999768969277881</v>
      </c>
      <c r="P17" s="93">
        <v>921</v>
      </c>
      <c r="Q17" s="98">
        <v>2311828070</v>
      </c>
      <c r="R17" s="90">
        <v>161623701</v>
      </c>
      <c r="S17" s="90">
        <v>2150204369</v>
      </c>
      <c r="T17" s="91">
        <f t="shared" si="4"/>
        <v>9.218202987773115E-2</v>
      </c>
      <c r="U17" s="90">
        <v>2090180902</v>
      </c>
      <c r="V17" s="92">
        <f t="shared" si="5"/>
        <v>97.208476186479189</v>
      </c>
      <c r="W17" s="93">
        <v>60023467</v>
      </c>
      <c r="X17" s="109"/>
      <c r="Y17" s="83"/>
      <c r="Z17" s="83"/>
      <c r="AA17" s="83"/>
      <c r="AB17" s="83"/>
      <c r="AC17" s="83"/>
      <c r="AD17" s="87"/>
    </row>
    <row r="18" spans="1:34" x14ac:dyDescent="0.2">
      <c r="A18" s="89">
        <v>120</v>
      </c>
      <c r="B18" s="149" t="s">
        <v>28</v>
      </c>
      <c r="C18" s="160">
        <v>3545302229</v>
      </c>
      <c r="D18" s="90">
        <v>125327877</v>
      </c>
      <c r="E18" s="90">
        <v>3419974352</v>
      </c>
      <c r="F18" s="91">
        <f t="shared" si="0"/>
        <v>0.14121236990373484</v>
      </c>
      <c r="G18" s="90">
        <v>3419974352</v>
      </c>
      <c r="H18" s="92">
        <f t="shared" si="1"/>
        <v>100</v>
      </c>
      <c r="I18" s="93"/>
      <c r="J18" s="98">
        <v>1508467941</v>
      </c>
      <c r="K18" s="90">
        <v>109759665</v>
      </c>
      <c r="L18" s="90">
        <v>1398708276</v>
      </c>
      <c r="M18" s="91">
        <f t="shared" si="2"/>
        <v>1.5724310856451054</v>
      </c>
      <c r="N18" s="90">
        <v>1398708276</v>
      </c>
      <c r="O18" s="92">
        <f t="shared" si="3"/>
        <v>100</v>
      </c>
      <c r="P18" s="93"/>
      <c r="Q18" s="98">
        <v>2036834288</v>
      </c>
      <c r="R18" s="90">
        <v>15568212</v>
      </c>
      <c r="S18" s="90">
        <v>2021266076</v>
      </c>
      <c r="T18" s="91">
        <f t="shared" si="4"/>
        <v>8.6654279237340912E-2</v>
      </c>
      <c r="U18" s="90">
        <v>2021266076</v>
      </c>
      <c r="V18" s="92">
        <f t="shared" si="5"/>
        <v>100</v>
      </c>
      <c r="W18" s="93"/>
      <c r="X18" s="109"/>
      <c r="Y18" s="83"/>
      <c r="Z18" s="83"/>
      <c r="AA18" s="83"/>
      <c r="AB18" s="83"/>
      <c r="AC18" s="83"/>
      <c r="AD18" s="87"/>
    </row>
    <row r="19" spans="1:34" x14ac:dyDescent="0.2">
      <c r="A19" s="89">
        <v>121</v>
      </c>
      <c r="B19" s="149" t="s">
        <v>29</v>
      </c>
      <c r="C19" s="160">
        <v>9263730286</v>
      </c>
      <c r="D19" s="90">
        <v>176955006</v>
      </c>
      <c r="E19" s="90">
        <v>9086775280</v>
      </c>
      <c r="F19" s="91">
        <f t="shared" si="0"/>
        <v>0.37519727927815577</v>
      </c>
      <c r="G19" s="90">
        <v>9043214334</v>
      </c>
      <c r="H19" s="92">
        <f t="shared" si="1"/>
        <v>99.520611606893397</v>
      </c>
      <c r="I19" s="93">
        <v>43560946</v>
      </c>
      <c r="J19" s="98">
        <v>1315234346</v>
      </c>
      <c r="K19" s="90">
        <v>45192277</v>
      </c>
      <c r="L19" s="90">
        <v>1270042069</v>
      </c>
      <c r="M19" s="91">
        <f t="shared" si="2"/>
        <v>1.4277842375279017</v>
      </c>
      <c r="N19" s="90">
        <v>1266244530</v>
      </c>
      <c r="O19" s="92">
        <f t="shared" si="3"/>
        <v>99.700991085831504</v>
      </c>
      <c r="P19" s="93">
        <v>3797539</v>
      </c>
      <c r="Q19" s="98">
        <v>7948495940</v>
      </c>
      <c r="R19" s="90">
        <v>131762729</v>
      </c>
      <c r="S19" s="90">
        <v>7816733211</v>
      </c>
      <c r="T19" s="91">
        <f t="shared" si="4"/>
        <v>0.33511341749238877</v>
      </c>
      <c r="U19" s="90">
        <v>7776969804</v>
      </c>
      <c r="V19" s="92">
        <f t="shared" si="5"/>
        <v>99.491304027825294</v>
      </c>
      <c r="W19" s="93">
        <v>39763407</v>
      </c>
      <c r="X19" s="109"/>
      <c r="Y19" s="83"/>
      <c r="Z19" s="83"/>
      <c r="AA19" s="83"/>
      <c r="AB19" s="83"/>
      <c r="AC19" s="83"/>
      <c r="AD19" s="87"/>
    </row>
    <row r="20" spans="1:34" ht="25.5" x14ac:dyDescent="0.2">
      <c r="A20" s="89">
        <v>122</v>
      </c>
      <c r="B20" s="149" t="s">
        <v>30</v>
      </c>
      <c r="C20" s="160">
        <v>305656466492</v>
      </c>
      <c r="D20" s="90">
        <v>23332873963</v>
      </c>
      <c r="E20" s="90">
        <v>282323592529</v>
      </c>
      <c r="F20" s="91">
        <f t="shared" si="0"/>
        <v>11.657275604257649</v>
      </c>
      <c r="G20" s="90">
        <v>258538168446</v>
      </c>
      <c r="H20" s="92">
        <f t="shared" si="1"/>
        <v>91.575119928896214</v>
      </c>
      <c r="I20" s="93">
        <v>23785424083</v>
      </c>
      <c r="J20" s="98">
        <v>3224435365</v>
      </c>
      <c r="K20" s="90">
        <v>1225201</v>
      </c>
      <c r="L20" s="90">
        <v>3223210164</v>
      </c>
      <c r="M20" s="91">
        <f t="shared" si="2"/>
        <v>3.6235403367562959</v>
      </c>
      <c r="N20" s="90">
        <v>3216953329</v>
      </c>
      <c r="O20" s="92">
        <f t="shared" si="3"/>
        <v>99.805881879193521</v>
      </c>
      <c r="P20" s="93">
        <v>6256835</v>
      </c>
      <c r="Q20" s="98">
        <v>302432031127</v>
      </c>
      <c r="R20" s="90">
        <v>23331648762</v>
      </c>
      <c r="S20" s="90">
        <v>279100382365</v>
      </c>
      <c r="T20" s="91">
        <f t="shared" si="4"/>
        <v>11.96539275846696</v>
      </c>
      <c r="U20" s="90">
        <v>255321215117</v>
      </c>
      <c r="V20" s="92">
        <f t="shared" si="5"/>
        <v>91.480066402452195</v>
      </c>
      <c r="W20" s="93">
        <v>23779167248</v>
      </c>
      <c r="X20" s="109"/>
      <c r="Y20" s="83"/>
      <c r="Z20" s="83"/>
      <c r="AA20" s="83"/>
      <c r="AB20" s="83"/>
      <c r="AC20" s="83"/>
      <c r="AD20" s="87"/>
    </row>
    <row r="21" spans="1:34" ht="25.5" x14ac:dyDescent="0.2">
      <c r="A21" s="89">
        <v>125</v>
      </c>
      <c r="B21" s="149" t="s">
        <v>31</v>
      </c>
      <c r="C21" s="160">
        <v>2886660917</v>
      </c>
      <c r="D21" s="90">
        <v>4589865</v>
      </c>
      <c r="E21" s="90">
        <v>2882071052</v>
      </c>
      <c r="F21" s="91">
        <f t="shared" si="0"/>
        <v>0.11900208644718814</v>
      </c>
      <c r="G21" s="90">
        <v>2776806775</v>
      </c>
      <c r="H21" s="92">
        <f t="shared" si="1"/>
        <v>96.347616866456079</v>
      </c>
      <c r="I21" s="93">
        <v>105264277</v>
      </c>
      <c r="J21" s="98">
        <v>2140131165</v>
      </c>
      <c r="K21" s="90">
        <v>1589865</v>
      </c>
      <c r="L21" s="90">
        <v>2138541300</v>
      </c>
      <c r="M21" s="91">
        <f t="shared" si="2"/>
        <v>2.4041530859261857</v>
      </c>
      <c r="N21" s="90">
        <v>2138277023</v>
      </c>
      <c r="O21" s="92">
        <f t="shared" si="3"/>
        <v>99.987642183950342</v>
      </c>
      <c r="P21" s="93">
        <v>264277</v>
      </c>
      <c r="Q21" s="98">
        <v>746529752</v>
      </c>
      <c r="R21" s="90">
        <v>3000000</v>
      </c>
      <c r="S21" s="90">
        <v>743529752</v>
      </c>
      <c r="T21" s="91">
        <f t="shared" si="4"/>
        <v>3.1876077828695934E-2</v>
      </c>
      <c r="U21" s="90">
        <v>638529752</v>
      </c>
      <c r="V21" s="92">
        <f t="shared" si="5"/>
        <v>85.878171019039456</v>
      </c>
      <c r="W21" s="93">
        <v>105000000</v>
      </c>
      <c r="X21" s="109"/>
      <c r="Y21" s="83"/>
      <c r="Z21" s="83"/>
      <c r="AA21" s="83"/>
      <c r="AB21" s="83"/>
      <c r="AC21" s="83"/>
      <c r="AD21" s="87"/>
    </row>
    <row r="22" spans="1:34" x14ac:dyDescent="0.2">
      <c r="A22" s="89">
        <v>126</v>
      </c>
      <c r="B22" s="149" t="s">
        <v>32</v>
      </c>
      <c r="C22" s="160">
        <v>24355330727</v>
      </c>
      <c r="D22" s="90">
        <v>607842969</v>
      </c>
      <c r="E22" s="90">
        <v>23747487758</v>
      </c>
      <c r="F22" s="91">
        <f t="shared" si="0"/>
        <v>0.98054508028869292</v>
      </c>
      <c r="G22" s="90">
        <v>19577964858</v>
      </c>
      <c r="H22" s="92">
        <f t="shared" si="1"/>
        <v>82.442256871591056</v>
      </c>
      <c r="I22" s="93">
        <v>4169522900</v>
      </c>
      <c r="J22" s="98">
        <v>2933825274</v>
      </c>
      <c r="K22" s="90">
        <v>147562669</v>
      </c>
      <c r="L22" s="90">
        <v>2786262605</v>
      </c>
      <c r="M22" s="91">
        <f t="shared" si="2"/>
        <v>3.1323228782214696</v>
      </c>
      <c r="N22" s="90">
        <v>2783022778</v>
      </c>
      <c r="O22" s="92">
        <f t="shared" si="3"/>
        <v>99.88372140536265</v>
      </c>
      <c r="P22" s="93">
        <v>3239827</v>
      </c>
      <c r="Q22" s="98">
        <v>21421505453</v>
      </c>
      <c r="R22" s="90">
        <v>460280300</v>
      </c>
      <c r="S22" s="90">
        <v>20961225153</v>
      </c>
      <c r="T22" s="91">
        <f t="shared" si="4"/>
        <v>0.89863471174432152</v>
      </c>
      <c r="U22" s="90">
        <v>16794942080</v>
      </c>
      <c r="V22" s="92">
        <f t="shared" si="5"/>
        <v>80.123857061839175</v>
      </c>
      <c r="W22" s="93">
        <v>4166283073</v>
      </c>
      <c r="X22" s="109"/>
      <c r="Y22" s="83"/>
      <c r="Z22" s="83"/>
      <c r="AA22" s="83"/>
      <c r="AB22" s="83"/>
      <c r="AC22" s="83"/>
      <c r="AD22" s="87"/>
    </row>
    <row r="23" spans="1:34" ht="25.5" x14ac:dyDescent="0.2">
      <c r="A23" s="89">
        <v>127</v>
      </c>
      <c r="B23" s="149" t="s">
        <v>33</v>
      </c>
      <c r="C23" s="160">
        <v>1999440392</v>
      </c>
      <c r="D23" s="90">
        <v>194957235</v>
      </c>
      <c r="E23" s="90">
        <v>1804483157</v>
      </c>
      <c r="F23" s="91">
        <f t="shared" si="0"/>
        <v>7.4507969015126477E-2</v>
      </c>
      <c r="G23" s="90">
        <v>1721446360</v>
      </c>
      <c r="H23" s="92">
        <f t="shared" si="1"/>
        <v>95.398305787566855</v>
      </c>
      <c r="I23" s="93">
        <v>83036797</v>
      </c>
      <c r="J23" s="98">
        <v>413318670</v>
      </c>
      <c r="K23" s="90">
        <v>71050766</v>
      </c>
      <c r="L23" s="90">
        <v>342267904</v>
      </c>
      <c r="M23" s="91">
        <f t="shared" si="2"/>
        <v>0.38477837094616196</v>
      </c>
      <c r="N23" s="90">
        <v>308325613</v>
      </c>
      <c r="O23" s="92">
        <f t="shared" si="3"/>
        <v>90.083121845979463</v>
      </c>
      <c r="P23" s="93">
        <v>33942291</v>
      </c>
      <c r="Q23" s="98">
        <v>1586121722</v>
      </c>
      <c r="R23" s="90">
        <v>123906469</v>
      </c>
      <c r="S23" s="90">
        <v>1462215253</v>
      </c>
      <c r="T23" s="91">
        <f t="shared" si="4"/>
        <v>6.2687050627846727E-2</v>
      </c>
      <c r="U23" s="90">
        <v>1413120747</v>
      </c>
      <c r="V23" s="92">
        <f t="shared" si="5"/>
        <v>96.642456991248466</v>
      </c>
      <c r="W23" s="93">
        <v>49094506</v>
      </c>
      <c r="X23" s="109"/>
      <c r="Y23" s="83"/>
      <c r="Z23" s="83"/>
      <c r="AA23" s="83"/>
      <c r="AB23" s="83"/>
      <c r="AC23" s="83"/>
      <c r="AD23" s="87"/>
    </row>
    <row r="24" spans="1:34" ht="25.5" x14ac:dyDescent="0.2">
      <c r="A24" s="89">
        <v>131</v>
      </c>
      <c r="B24" s="149" t="s">
        <v>34</v>
      </c>
      <c r="C24" s="160">
        <v>14067410074</v>
      </c>
      <c r="D24" s="90">
        <v>310631468</v>
      </c>
      <c r="E24" s="90">
        <v>13756778606</v>
      </c>
      <c r="F24" s="91">
        <f t="shared" si="0"/>
        <v>0.56802394089833153</v>
      </c>
      <c r="G24" s="90">
        <v>12503576518</v>
      </c>
      <c r="H24" s="92">
        <f t="shared" si="1"/>
        <v>90.890293986025057</v>
      </c>
      <c r="I24" s="93">
        <v>1253202088</v>
      </c>
      <c r="J24" s="98">
        <v>1061732854</v>
      </c>
      <c r="K24" s="90">
        <v>62145596</v>
      </c>
      <c r="L24" s="90">
        <v>999587258</v>
      </c>
      <c r="M24" s="91">
        <f t="shared" si="2"/>
        <v>1.1237383121725049</v>
      </c>
      <c r="N24" s="90">
        <v>976763652</v>
      </c>
      <c r="O24" s="92">
        <f t="shared" si="3"/>
        <v>97.716696984946964</v>
      </c>
      <c r="P24" s="93">
        <v>22823606</v>
      </c>
      <c r="Q24" s="98">
        <v>13005677220</v>
      </c>
      <c r="R24" s="90">
        <v>248485872</v>
      </c>
      <c r="S24" s="90">
        <v>12757191348</v>
      </c>
      <c r="T24" s="91">
        <f t="shared" si="4"/>
        <v>0.54691721910331093</v>
      </c>
      <c r="U24" s="90">
        <v>11526812866</v>
      </c>
      <c r="V24" s="92">
        <f t="shared" si="5"/>
        <v>90.35541250078613</v>
      </c>
      <c r="W24" s="93">
        <v>1230378482</v>
      </c>
      <c r="X24" s="109"/>
      <c r="Y24" s="83"/>
      <c r="Z24" s="83"/>
      <c r="AA24" s="83"/>
      <c r="AB24" s="83"/>
      <c r="AC24" s="83"/>
      <c r="AD24" s="87"/>
    </row>
    <row r="25" spans="1:34" s="80" customFormat="1" x14ac:dyDescent="0.2">
      <c r="A25" s="115"/>
      <c r="B25" s="150" t="s">
        <v>66</v>
      </c>
      <c r="C25" s="161">
        <v>1242470051301.5898</v>
      </c>
      <c r="D25" s="117">
        <v>48635624505</v>
      </c>
      <c r="E25" s="117">
        <v>1193834426796.5898</v>
      </c>
      <c r="F25" s="118">
        <f t="shared" si="0"/>
        <v>49.293992097345793</v>
      </c>
      <c r="G25" s="117">
        <v>1019531647336.75</v>
      </c>
      <c r="H25" s="119">
        <f t="shared" si="1"/>
        <v>85.399752633407829</v>
      </c>
      <c r="I25" s="120">
        <v>174302779459.84</v>
      </c>
      <c r="J25" s="116">
        <v>59836766357.839996</v>
      </c>
      <c r="K25" s="117">
        <v>853058890</v>
      </c>
      <c r="L25" s="117">
        <v>58983707467.839996</v>
      </c>
      <c r="M25" s="118">
        <f t="shared" si="2"/>
        <v>66.309620641029909</v>
      </c>
      <c r="N25" s="117">
        <v>56887839361</v>
      </c>
      <c r="O25" s="119">
        <f t="shared" si="3"/>
        <v>96.446699950180758</v>
      </c>
      <c r="P25" s="120">
        <v>2095868106.8399999</v>
      </c>
      <c r="Q25" s="116">
        <v>1182235202804.75</v>
      </c>
      <c r="R25" s="117">
        <v>47735021818</v>
      </c>
      <c r="S25" s="117">
        <v>1134500180986.75</v>
      </c>
      <c r="T25" s="118">
        <f t="shared" si="4"/>
        <v>48.637483528437564</v>
      </c>
      <c r="U25" s="117">
        <v>962293854223.75</v>
      </c>
      <c r="V25" s="119">
        <f t="shared" si="5"/>
        <v>84.820952023716671</v>
      </c>
      <c r="W25" s="120">
        <v>172206326763</v>
      </c>
      <c r="X25" s="121">
        <v>398082139</v>
      </c>
      <c r="Y25" s="122">
        <v>47543797</v>
      </c>
      <c r="Z25" s="122">
        <v>350538342</v>
      </c>
      <c r="AA25" s="123">
        <f t="shared" ref="AA25" si="8">SUM(Z25/Z$49)*100</f>
        <v>100</v>
      </c>
      <c r="AB25" s="122">
        <v>349953752</v>
      </c>
      <c r="AC25" s="124">
        <f t="shared" ref="AC25" si="9">SUM(AB25/Z25)*100</f>
        <v>99.833230796761171</v>
      </c>
      <c r="AD25" s="125">
        <v>584590</v>
      </c>
    </row>
    <row r="26" spans="1:34" x14ac:dyDescent="0.2">
      <c r="A26" s="89">
        <v>200</v>
      </c>
      <c r="B26" s="149" t="s">
        <v>44</v>
      </c>
      <c r="C26" s="162">
        <v>26086880200</v>
      </c>
      <c r="D26" s="94">
        <v>753446255</v>
      </c>
      <c r="E26" s="94">
        <v>25333433945</v>
      </c>
      <c r="F26" s="91">
        <f t="shared" si="0"/>
        <v>1.0460295537249025</v>
      </c>
      <c r="G26" s="94">
        <v>21484040236</v>
      </c>
      <c r="H26" s="92">
        <f t="shared" si="1"/>
        <v>84.805085179698878</v>
      </c>
      <c r="I26" s="95">
        <v>3849393709</v>
      </c>
      <c r="J26" s="99">
        <v>153321001</v>
      </c>
      <c r="K26" s="94">
        <v>263051</v>
      </c>
      <c r="L26" s="94">
        <v>153057950</v>
      </c>
      <c r="M26" s="91">
        <f t="shared" si="2"/>
        <v>0.17206810213019308</v>
      </c>
      <c r="N26" s="94">
        <v>144872384</v>
      </c>
      <c r="O26" s="92">
        <f t="shared" si="3"/>
        <v>94.651982468078273</v>
      </c>
      <c r="P26" s="95">
        <v>8185566</v>
      </c>
      <c r="Q26" s="99">
        <v>25933559199</v>
      </c>
      <c r="R26" s="94">
        <v>753183204</v>
      </c>
      <c r="S26" s="94">
        <v>25180375995</v>
      </c>
      <c r="T26" s="91">
        <f t="shared" si="4"/>
        <v>1.0795151408715207</v>
      </c>
      <c r="U26" s="94">
        <v>21339167852</v>
      </c>
      <c r="V26" s="92">
        <f t="shared" si="5"/>
        <v>84.74523119208888</v>
      </c>
      <c r="W26" s="95">
        <v>3841208143</v>
      </c>
      <c r="X26" s="110"/>
      <c r="Y26" s="107"/>
      <c r="Z26" s="107"/>
      <c r="AA26" s="107"/>
      <c r="AB26" s="107"/>
      <c r="AC26" s="107"/>
      <c r="AD26" s="108"/>
      <c r="AE26" s="48"/>
      <c r="AF26" s="48"/>
      <c r="AG26" s="48"/>
      <c r="AH26" s="48"/>
    </row>
    <row r="27" spans="1:34" ht="25.5" x14ac:dyDescent="0.2">
      <c r="A27" s="89">
        <v>201</v>
      </c>
      <c r="B27" s="149" t="s">
        <v>45</v>
      </c>
      <c r="C27" s="163">
        <v>377262288430</v>
      </c>
      <c r="D27" s="96">
        <v>4381282266</v>
      </c>
      <c r="E27" s="96">
        <v>372881006164</v>
      </c>
      <c r="F27" s="91">
        <f t="shared" si="0"/>
        <v>15.396434345104002</v>
      </c>
      <c r="G27" s="96">
        <v>311718811857</v>
      </c>
      <c r="H27" s="92">
        <f t="shared" si="1"/>
        <v>83.597396140875105</v>
      </c>
      <c r="I27" s="97">
        <v>61162194307</v>
      </c>
      <c r="J27" s="100">
        <v>3631179811</v>
      </c>
      <c r="K27" s="96">
        <v>4682884</v>
      </c>
      <c r="L27" s="96">
        <v>3626496927</v>
      </c>
      <c r="M27" s="91">
        <f t="shared" si="2"/>
        <v>4.0769162504127836</v>
      </c>
      <c r="N27" s="96">
        <v>3466802240</v>
      </c>
      <c r="O27" s="92">
        <f t="shared" si="3"/>
        <v>95.596447750691837</v>
      </c>
      <c r="P27" s="97">
        <v>159694687</v>
      </c>
      <c r="Q27" s="100">
        <v>373631108619</v>
      </c>
      <c r="R27" s="96">
        <v>4376599382</v>
      </c>
      <c r="S27" s="96">
        <v>369254509237</v>
      </c>
      <c r="T27" s="91">
        <f t="shared" si="4"/>
        <v>15.830416258898452</v>
      </c>
      <c r="U27" s="96">
        <v>308252009617</v>
      </c>
      <c r="V27" s="92">
        <f t="shared" si="5"/>
        <v>83.479551882507536</v>
      </c>
      <c r="W27" s="97">
        <v>61002499620</v>
      </c>
      <c r="X27" s="111"/>
      <c r="Y27" s="86"/>
      <c r="Z27" s="86"/>
      <c r="AA27" s="86"/>
      <c r="AB27" s="86"/>
      <c r="AC27" s="86"/>
      <c r="AD27" s="88"/>
      <c r="AE27" s="48"/>
      <c r="AF27" s="48"/>
      <c r="AG27" s="48"/>
      <c r="AH27" s="48"/>
    </row>
    <row r="28" spans="1:34" x14ac:dyDescent="0.2">
      <c r="A28" s="89">
        <v>203</v>
      </c>
      <c r="B28" s="149" t="s">
        <v>46</v>
      </c>
      <c r="C28" s="163">
        <v>12999089403</v>
      </c>
      <c r="D28" s="96">
        <v>269866000</v>
      </c>
      <c r="E28" s="96">
        <v>12729223403</v>
      </c>
      <c r="F28" s="91">
        <f t="shared" si="0"/>
        <v>0.5255956971491681</v>
      </c>
      <c r="G28" s="96">
        <v>12179685724</v>
      </c>
      <c r="H28" s="92">
        <f t="shared" si="1"/>
        <v>95.68286562658264</v>
      </c>
      <c r="I28" s="97">
        <v>549537679</v>
      </c>
      <c r="J28" s="100">
        <v>232763200</v>
      </c>
      <c r="K28" s="96">
        <v>12050618</v>
      </c>
      <c r="L28" s="96">
        <v>220712582</v>
      </c>
      <c r="M28" s="91">
        <f t="shared" si="2"/>
        <v>0.24812559622675337</v>
      </c>
      <c r="N28" s="96">
        <v>220569342</v>
      </c>
      <c r="O28" s="92">
        <f t="shared" si="3"/>
        <v>99.935101117162404</v>
      </c>
      <c r="P28" s="97">
        <v>143240</v>
      </c>
      <c r="Q28" s="100">
        <v>12766326203</v>
      </c>
      <c r="R28" s="96">
        <v>257815382</v>
      </c>
      <c r="S28" s="96">
        <v>12508510821</v>
      </c>
      <c r="T28" s="91">
        <f t="shared" si="4"/>
        <v>0.5362559647126014</v>
      </c>
      <c r="U28" s="96">
        <v>11959116382</v>
      </c>
      <c r="V28" s="92">
        <f t="shared" si="5"/>
        <v>95.607834962434978</v>
      </c>
      <c r="W28" s="97">
        <v>549394439</v>
      </c>
      <c r="X28" s="111"/>
      <c r="Y28" s="86"/>
      <c r="Z28" s="86"/>
      <c r="AA28" s="86"/>
      <c r="AB28" s="86"/>
      <c r="AC28" s="86"/>
      <c r="AD28" s="88"/>
      <c r="AE28" s="48"/>
      <c r="AF28" s="48"/>
      <c r="AG28" s="48"/>
      <c r="AH28" s="48"/>
    </row>
    <row r="29" spans="1:34" x14ac:dyDescent="0.2">
      <c r="A29" s="89">
        <v>204</v>
      </c>
      <c r="B29" s="149" t="s">
        <v>47</v>
      </c>
      <c r="C29" s="163">
        <v>352257820674</v>
      </c>
      <c r="D29" s="96">
        <v>1835069967</v>
      </c>
      <c r="E29" s="96">
        <v>350422750707</v>
      </c>
      <c r="F29" s="91">
        <f t="shared" si="0"/>
        <v>14.469122280575847</v>
      </c>
      <c r="G29" s="96">
        <v>244877450855</v>
      </c>
      <c r="H29" s="92">
        <f t="shared" si="1"/>
        <v>69.880580059640621</v>
      </c>
      <c r="I29" s="97">
        <v>105545299852</v>
      </c>
      <c r="J29" s="100">
        <v>3316305067</v>
      </c>
      <c r="K29" s="96">
        <v>108871163</v>
      </c>
      <c r="L29" s="96">
        <v>3207433904</v>
      </c>
      <c r="M29" s="91">
        <f t="shared" si="2"/>
        <v>3.6058046286998864</v>
      </c>
      <c r="N29" s="96">
        <v>3170619283</v>
      </c>
      <c r="O29" s="92">
        <f t="shared" si="3"/>
        <v>98.852209520074965</v>
      </c>
      <c r="P29" s="97">
        <v>36814621</v>
      </c>
      <c r="Q29" s="100">
        <v>348941515607</v>
      </c>
      <c r="R29" s="96">
        <v>1726198804</v>
      </c>
      <c r="S29" s="96">
        <v>347215316803</v>
      </c>
      <c r="T29" s="91">
        <f t="shared" si="4"/>
        <v>14.885567701839244</v>
      </c>
      <c r="U29" s="96">
        <v>241706831572</v>
      </c>
      <c r="V29" s="92">
        <f t="shared" si="5"/>
        <v>69.612951927791116</v>
      </c>
      <c r="W29" s="97">
        <v>105508485231</v>
      </c>
      <c r="X29" s="111"/>
      <c r="Y29" s="86"/>
      <c r="Z29" s="86"/>
      <c r="AA29" s="86"/>
      <c r="AB29" s="86"/>
      <c r="AC29" s="86"/>
      <c r="AD29" s="88"/>
      <c r="AE29" s="48"/>
      <c r="AF29" s="48"/>
      <c r="AG29" s="48"/>
      <c r="AH29" s="48"/>
    </row>
    <row r="30" spans="1:34" ht="25.5" x14ac:dyDescent="0.2">
      <c r="A30" s="89">
        <v>206</v>
      </c>
      <c r="B30" s="149" t="s">
        <v>48</v>
      </c>
      <c r="C30" s="163">
        <v>6840569304</v>
      </c>
      <c r="D30" s="96">
        <v>91079650</v>
      </c>
      <c r="E30" s="96">
        <v>6749489654</v>
      </c>
      <c r="F30" s="91">
        <f t="shared" si="0"/>
        <v>0.27868964254796236</v>
      </c>
      <c r="G30" s="96">
        <v>6588119967</v>
      </c>
      <c r="H30" s="92">
        <f t="shared" si="1"/>
        <v>97.609157206362013</v>
      </c>
      <c r="I30" s="97">
        <v>161369687</v>
      </c>
      <c r="J30" s="100">
        <v>2479725010</v>
      </c>
      <c r="K30" s="96">
        <v>77041808</v>
      </c>
      <c r="L30" s="96">
        <v>2402683202</v>
      </c>
      <c r="M30" s="91">
        <f t="shared" si="2"/>
        <v>2.7011020243524446</v>
      </c>
      <c r="N30" s="96">
        <v>2262396207</v>
      </c>
      <c r="O30" s="92">
        <f t="shared" si="3"/>
        <v>94.161236284366382</v>
      </c>
      <c r="P30" s="97">
        <v>140286995</v>
      </c>
      <c r="Q30" s="100">
        <v>4360844294</v>
      </c>
      <c r="R30" s="96">
        <v>14037842</v>
      </c>
      <c r="S30" s="96">
        <v>4346806452</v>
      </c>
      <c r="T30" s="91">
        <f t="shared" si="4"/>
        <v>0.18635318949581137</v>
      </c>
      <c r="U30" s="96">
        <v>4325723760</v>
      </c>
      <c r="V30" s="92">
        <f t="shared" si="5"/>
        <v>99.514984340048088</v>
      </c>
      <c r="W30" s="97">
        <v>21082692</v>
      </c>
      <c r="X30" s="111"/>
      <c r="Y30" s="86"/>
      <c r="Z30" s="86"/>
      <c r="AA30" s="86"/>
      <c r="AB30" s="86"/>
      <c r="AC30" s="86"/>
      <c r="AD30" s="88"/>
      <c r="AE30" s="48"/>
      <c r="AF30" s="48"/>
      <c r="AG30" s="48"/>
      <c r="AH30" s="48"/>
    </row>
    <row r="31" spans="1:34" x14ac:dyDescent="0.2">
      <c r="A31" s="89">
        <v>208</v>
      </c>
      <c r="B31" s="149" t="s">
        <v>49</v>
      </c>
      <c r="C31" s="163">
        <v>91903752197</v>
      </c>
      <c r="D31" s="96">
        <v>1185187851</v>
      </c>
      <c r="E31" s="96">
        <v>90718564346</v>
      </c>
      <c r="F31" s="91">
        <f t="shared" si="0"/>
        <v>3.7458127304584892</v>
      </c>
      <c r="G31" s="96">
        <v>72697807633</v>
      </c>
      <c r="H31" s="92">
        <f t="shared" si="1"/>
        <v>80.135535826747713</v>
      </c>
      <c r="I31" s="97">
        <v>18020756713</v>
      </c>
      <c r="J31" s="100">
        <v>584150067</v>
      </c>
      <c r="K31" s="96">
        <v>19356828</v>
      </c>
      <c r="L31" s="96">
        <v>564793239</v>
      </c>
      <c r="M31" s="91">
        <f t="shared" si="2"/>
        <v>0.6349418682969068</v>
      </c>
      <c r="N31" s="96">
        <v>564793239</v>
      </c>
      <c r="O31" s="92">
        <f t="shared" si="3"/>
        <v>100</v>
      </c>
      <c r="P31" s="97"/>
      <c r="Q31" s="100">
        <v>91319602130</v>
      </c>
      <c r="R31" s="96">
        <v>1165831023</v>
      </c>
      <c r="S31" s="96">
        <v>90153771107</v>
      </c>
      <c r="T31" s="91">
        <f t="shared" si="4"/>
        <v>3.8650082483278636</v>
      </c>
      <c r="U31" s="96">
        <v>72133014394</v>
      </c>
      <c r="V31" s="92">
        <f t="shared" si="5"/>
        <v>80.011089395681665</v>
      </c>
      <c r="W31" s="97">
        <v>18020756713</v>
      </c>
      <c r="X31" s="111"/>
      <c r="Y31" s="86"/>
      <c r="Z31" s="86"/>
      <c r="AA31" s="86"/>
      <c r="AB31" s="86"/>
      <c r="AC31" s="86"/>
      <c r="AD31" s="88"/>
      <c r="AE31" s="48"/>
      <c r="AF31" s="48"/>
      <c r="AG31" s="48"/>
      <c r="AH31" s="48"/>
    </row>
    <row r="32" spans="1:34" ht="25.5" x14ac:dyDescent="0.2">
      <c r="A32" s="89">
        <v>211</v>
      </c>
      <c r="B32" s="149" t="s">
        <v>50</v>
      </c>
      <c r="C32" s="163">
        <v>41139613884.07</v>
      </c>
      <c r="D32" s="96">
        <v>801119631</v>
      </c>
      <c r="E32" s="96">
        <v>40338494253.07</v>
      </c>
      <c r="F32" s="91">
        <f t="shared" si="0"/>
        <v>1.6655956406494719</v>
      </c>
      <c r="G32" s="96">
        <v>33857543540</v>
      </c>
      <c r="H32" s="92">
        <f t="shared" si="1"/>
        <v>83.933582963184691</v>
      </c>
      <c r="I32" s="97">
        <v>6480950713.0699997</v>
      </c>
      <c r="J32" s="100">
        <v>1111479829.71</v>
      </c>
      <c r="K32" s="96">
        <v>9137000</v>
      </c>
      <c r="L32" s="96">
        <v>1102342829.71</v>
      </c>
      <c r="M32" s="91">
        <f t="shared" si="2"/>
        <v>1.2392563640439866</v>
      </c>
      <c r="N32" s="96">
        <v>1100927829</v>
      </c>
      <c r="O32" s="92">
        <f t="shared" si="3"/>
        <v>99.871636965210513</v>
      </c>
      <c r="P32" s="97">
        <v>1415000.71</v>
      </c>
      <c r="Q32" s="100">
        <v>40028134054.360001</v>
      </c>
      <c r="R32" s="96">
        <v>791982631</v>
      </c>
      <c r="S32" s="96">
        <v>39236151423.360001</v>
      </c>
      <c r="T32" s="91">
        <f t="shared" si="4"/>
        <v>1.6821043315419639</v>
      </c>
      <c r="U32" s="96">
        <v>32756615711</v>
      </c>
      <c r="V32" s="92">
        <f t="shared" si="5"/>
        <v>83.485802054219107</v>
      </c>
      <c r="W32" s="97">
        <v>6479535712.3599997</v>
      </c>
      <c r="X32" s="111"/>
      <c r="Y32" s="86"/>
      <c r="Z32" s="86"/>
      <c r="AA32" s="86"/>
      <c r="AB32" s="86"/>
      <c r="AC32" s="86"/>
      <c r="AD32" s="88"/>
      <c r="AE32" s="48"/>
      <c r="AF32" s="48"/>
      <c r="AG32" s="48"/>
      <c r="AH32" s="48"/>
    </row>
    <row r="33" spans="1:34" ht="25.5" x14ac:dyDescent="0.2">
      <c r="A33" s="89">
        <v>213</v>
      </c>
      <c r="B33" s="149" t="s">
        <v>51</v>
      </c>
      <c r="C33" s="163">
        <v>9436081379</v>
      </c>
      <c r="D33" s="96">
        <v>0</v>
      </c>
      <c r="E33" s="96">
        <v>9436081379</v>
      </c>
      <c r="F33" s="91">
        <f t="shared" si="0"/>
        <v>0.3896202944778962</v>
      </c>
      <c r="G33" s="96">
        <v>7886430278</v>
      </c>
      <c r="H33" s="92">
        <f t="shared" si="1"/>
        <v>83.577387278062815</v>
      </c>
      <c r="I33" s="97">
        <v>1549651101</v>
      </c>
      <c r="J33" s="100">
        <v>215970957</v>
      </c>
      <c r="K33" s="96">
        <v>0</v>
      </c>
      <c r="L33" s="96">
        <v>215970957</v>
      </c>
      <c r="M33" s="91">
        <f t="shared" si="2"/>
        <v>0.24279505041215785</v>
      </c>
      <c r="N33" s="96">
        <v>200465438</v>
      </c>
      <c r="O33" s="92">
        <f t="shared" si="3"/>
        <v>92.820553645090342</v>
      </c>
      <c r="P33" s="97">
        <v>15505519</v>
      </c>
      <c r="Q33" s="100">
        <v>9220110422</v>
      </c>
      <c r="R33" s="96">
        <v>0</v>
      </c>
      <c r="S33" s="96">
        <v>9220110422</v>
      </c>
      <c r="T33" s="91">
        <f t="shared" si="4"/>
        <v>0.39527800550050146</v>
      </c>
      <c r="U33" s="96">
        <v>7685964840</v>
      </c>
      <c r="V33" s="92">
        <f t="shared" si="5"/>
        <v>83.360876260880858</v>
      </c>
      <c r="W33" s="97">
        <v>1534145582</v>
      </c>
      <c r="X33" s="111"/>
      <c r="Y33" s="86"/>
      <c r="Z33" s="86"/>
      <c r="AA33" s="86"/>
      <c r="AB33" s="86"/>
      <c r="AC33" s="86"/>
      <c r="AD33" s="88"/>
      <c r="AE33" s="48"/>
      <c r="AF33" s="48"/>
      <c r="AG33" s="48"/>
      <c r="AH33" s="48"/>
    </row>
    <row r="34" spans="1:34" ht="25.5" x14ac:dyDescent="0.2">
      <c r="A34" s="89">
        <v>214</v>
      </c>
      <c r="B34" s="149" t="s">
        <v>52</v>
      </c>
      <c r="C34" s="163">
        <v>11909471638</v>
      </c>
      <c r="D34" s="96">
        <v>271259788</v>
      </c>
      <c r="E34" s="96">
        <v>11638211850</v>
      </c>
      <c r="F34" s="91">
        <f t="shared" si="0"/>
        <v>0.48054731048469285</v>
      </c>
      <c r="G34" s="96">
        <v>11501930134</v>
      </c>
      <c r="H34" s="92">
        <f t="shared" si="1"/>
        <v>98.829014991680182</v>
      </c>
      <c r="I34" s="97">
        <v>136281716</v>
      </c>
      <c r="J34" s="100">
        <v>430302072</v>
      </c>
      <c r="K34" s="96">
        <v>16324929</v>
      </c>
      <c r="L34" s="96">
        <v>413977143</v>
      </c>
      <c r="M34" s="91">
        <f t="shared" si="2"/>
        <v>0.46539406362942626</v>
      </c>
      <c r="N34" s="96">
        <v>413977143</v>
      </c>
      <c r="O34" s="92">
        <f t="shared" si="3"/>
        <v>100</v>
      </c>
      <c r="P34" s="97"/>
      <c r="Q34" s="100">
        <v>11479169566</v>
      </c>
      <c r="R34" s="96">
        <v>254934859</v>
      </c>
      <c r="S34" s="96">
        <v>11224234707</v>
      </c>
      <c r="T34" s="91">
        <f t="shared" si="4"/>
        <v>0.48119739408609724</v>
      </c>
      <c r="U34" s="96">
        <v>11087952991</v>
      </c>
      <c r="V34" s="92">
        <f t="shared" si="5"/>
        <v>98.78582620946969</v>
      </c>
      <c r="W34" s="97">
        <v>136281716</v>
      </c>
      <c r="X34" s="111"/>
      <c r="Y34" s="86"/>
      <c r="Z34" s="86"/>
      <c r="AA34" s="86"/>
      <c r="AB34" s="86"/>
      <c r="AC34" s="86"/>
      <c r="AD34" s="88"/>
      <c r="AE34" s="48"/>
      <c r="AF34" s="48"/>
      <c r="AG34" s="48"/>
      <c r="AH34" s="48"/>
    </row>
    <row r="35" spans="1:34" x14ac:dyDescent="0.2">
      <c r="A35" s="89">
        <v>215</v>
      </c>
      <c r="B35" s="149" t="s">
        <v>53</v>
      </c>
      <c r="C35" s="163">
        <v>668162670</v>
      </c>
      <c r="D35" s="96">
        <v>79824808</v>
      </c>
      <c r="E35" s="96">
        <v>588337862</v>
      </c>
      <c r="F35" s="91">
        <f t="shared" si="0"/>
        <v>2.4292750543152761E-2</v>
      </c>
      <c r="G35" s="96">
        <v>588239213</v>
      </c>
      <c r="H35" s="92">
        <f t="shared" si="1"/>
        <v>99.983232593655515</v>
      </c>
      <c r="I35" s="97">
        <v>98649</v>
      </c>
      <c r="J35" s="100">
        <v>108904273</v>
      </c>
      <c r="K35" s="96">
        <v>1068682</v>
      </c>
      <c r="L35" s="96">
        <v>107835591</v>
      </c>
      <c r="M35" s="91">
        <f t="shared" si="2"/>
        <v>0.12122902133118683</v>
      </c>
      <c r="N35" s="96">
        <v>107817186</v>
      </c>
      <c r="O35" s="92">
        <f t="shared" si="3"/>
        <v>99.982932351156677</v>
      </c>
      <c r="P35" s="97">
        <v>18405</v>
      </c>
      <c r="Q35" s="100">
        <v>559258397</v>
      </c>
      <c r="R35" s="96">
        <v>78756126</v>
      </c>
      <c r="S35" s="96">
        <v>480502271</v>
      </c>
      <c r="T35" s="91">
        <f t="shared" si="4"/>
        <v>2.05997510470316E-2</v>
      </c>
      <c r="U35" s="96">
        <v>480422027</v>
      </c>
      <c r="V35" s="92">
        <f t="shared" si="5"/>
        <v>99.9832999748715</v>
      </c>
      <c r="W35" s="97">
        <v>80244</v>
      </c>
      <c r="X35" s="111"/>
      <c r="Y35" s="86"/>
      <c r="Z35" s="86"/>
      <c r="AA35" s="86"/>
      <c r="AB35" s="86"/>
      <c r="AC35" s="86"/>
      <c r="AD35" s="88"/>
      <c r="AE35" s="48"/>
      <c r="AF35" s="48"/>
      <c r="AG35" s="48"/>
      <c r="AH35" s="48"/>
    </row>
    <row r="36" spans="1:34" x14ac:dyDescent="0.2">
      <c r="A36" s="89">
        <v>216</v>
      </c>
      <c r="B36" s="149" t="s">
        <v>54</v>
      </c>
      <c r="C36" s="163">
        <v>2013817151</v>
      </c>
      <c r="D36" s="96">
        <v>757080</v>
      </c>
      <c r="E36" s="96">
        <v>2013060071</v>
      </c>
      <c r="F36" s="91">
        <f t="shared" si="0"/>
        <v>8.312020913789904E-2</v>
      </c>
      <c r="G36" s="96">
        <v>2013060071</v>
      </c>
      <c r="H36" s="92">
        <f t="shared" si="1"/>
        <v>100</v>
      </c>
      <c r="I36" s="97"/>
      <c r="J36" s="100">
        <v>42241526</v>
      </c>
      <c r="K36" s="96">
        <v>48305</v>
      </c>
      <c r="L36" s="96">
        <v>42193221</v>
      </c>
      <c r="M36" s="91">
        <f t="shared" si="2"/>
        <v>4.7433716838816975E-2</v>
      </c>
      <c r="N36" s="96">
        <v>42193221</v>
      </c>
      <c r="O36" s="92">
        <f t="shared" si="3"/>
        <v>100</v>
      </c>
      <c r="P36" s="97"/>
      <c r="Q36" s="100">
        <v>1971575625</v>
      </c>
      <c r="R36" s="96">
        <v>708775</v>
      </c>
      <c r="S36" s="96">
        <v>1970866850</v>
      </c>
      <c r="T36" s="91">
        <f t="shared" si="4"/>
        <v>8.4493599525250471E-2</v>
      </c>
      <c r="U36" s="96">
        <v>1970866850</v>
      </c>
      <c r="V36" s="92">
        <f t="shared" si="5"/>
        <v>100</v>
      </c>
      <c r="W36" s="97"/>
      <c r="X36" s="111"/>
      <c r="Y36" s="86"/>
      <c r="Z36" s="86"/>
      <c r="AA36" s="86"/>
      <c r="AB36" s="86"/>
      <c r="AC36" s="86"/>
      <c r="AD36" s="88"/>
      <c r="AE36" s="48"/>
      <c r="AF36" s="48"/>
      <c r="AG36" s="48"/>
      <c r="AH36" s="48"/>
    </row>
    <row r="37" spans="1:34" x14ac:dyDescent="0.2">
      <c r="A37" s="89">
        <v>217</v>
      </c>
      <c r="B37" s="149" t="s">
        <v>55</v>
      </c>
      <c r="C37" s="163">
        <v>47601770339</v>
      </c>
      <c r="D37" s="96">
        <v>871789156</v>
      </c>
      <c r="E37" s="96">
        <v>46729981183</v>
      </c>
      <c r="F37" s="91">
        <f t="shared" si="0"/>
        <v>1.9295031802064124</v>
      </c>
      <c r="G37" s="96">
        <v>42813296347</v>
      </c>
      <c r="H37" s="92">
        <f t="shared" si="1"/>
        <v>91.61847546939552</v>
      </c>
      <c r="I37" s="97">
        <v>3916684836</v>
      </c>
      <c r="J37" s="100">
        <v>614313421</v>
      </c>
      <c r="K37" s="96">
        <v>48169722</v>
      </c>
      <c r="L37" s="96">
        <v>566143699</v>
      </c>
      <c r="M37" s="91">
        <f t="shared" si="2"/>
        <v>0.63646005855884824</v>
      </c>
      <c r="N37" s="96">
        <v>516140144</v>
      </c>
      <c r="O37" s="92">
        <f t="shared" si="3"/>
        <v>91.167692038554321</v>
      </c>
      <c r="P37" s="97">
        <v>50003555</v>
      </c>
      <c r="Q37" s="100">
        <v>46987456918</v>
      </c>
      <c r="R37" s="96">
        <v>823619434</v>
      </c>
      <c r="S37" s="96">
        <v>46163837484</v>
      </c>
      <c r="T37" s="91">
        <f t="shared" si="4"/>
        <v>1.9791031529714158</v>
      </c>
      <c r="U37" s="96">
        <v>42297156203</v>
      </c>
      <c r="V37" s="92">
        <f t="shared" si="5"/>
        <v>91.62400378361059</v>
      </c>
      <c r="W37" s="97">
        <v>3866681281</v>
      </c>
      <c r="X37" s="111"/>
      <c r="Y37" s="86"/>
      <c r="Z37" s="86"/>
      <c r="AA37" s="86"/>
      <c r="AB37" s="86"/>
      <c r="AC37" s="86"/>
      <c r="AD37" s="88"/>
      <c r="AE37" s="48"/>
      <c r="AF37" s="48"/>
      <c r="AG37" s="48"/>
      <c r="AH37" s="48"/>
    </row>
    <row r="38" spans="1:34" x14ac:dyDescent="0.2">
      <c r="A38" s="89">
        <v>218</v>
      </c>
      <c r="B38" s="149" t="s">
        <v>56</v>
      </c>
      <c r="C38" s="163">
        <v>9306678474</v>
      </c>
      <c r="D38" s="96">
        <v>122930565</v>
      </c>
      <c r="E38" s="96">
        <v>9183747909</v>
      </c>
      <c r="F38" s="91">
        <f t="shared" si="0"/>
        <v>0.37920132531694473</v>
      </c>
      <c r="G38" s="96">
        <v>9117296106</v>
      </c>
      <c r="H38" s="92">
        <f t="shared" si="1"/>
        <v>99.276419565753997</v>
      </c>
      <c r="I38" s="97">
        <v>66451803</v>
      </c>
      <c r="J38" s="100">
        <v>338522159</v>
      </c>
      <c r="K38" s="96">
        <v>2306649</v>
      </c>
      <c r="L38" s="96">
        <v>336215510</v>
      </c>
      <c r="M38" s="91">
        <f t="shared" si="2"/>
        <v>0.37797425558381609</v>
      </c>
      <c r="N38" s="96">
        <v>336215510</v>
      </c>
      <c r="O38" s="92">
        <f t="shared" si="3"/>
        <v>100</v>
      </c>
      <c r="P38" s="97"/>
      <c r="Q38" s="100">
        <v>8968156315</v>
      </c>
      <c r="R38" s="96">
        <v>120623916</v>
      </c>
      <c r="S38" s="96">
        <v>8847532399</v>
      </c>
      <c r="T38" s="91">
        <f t="shared" si="4"/>
        <v>0.37930510592726469</v>
      </c>
      <c r="U38" s="96">
        <v>8781080596</v>
      </c>
      <c r="V38" s="92">
        <f t="shared" si="5"/>
        <v>99.248922750398634</v>
      </c>
      <c r="W38" s="97">
        <v>66451803</v>
      </c>
      <c r="X38" s="111"/>
      <c r="Y38" s="86"/>
      <c r="Z38" s="86"/>
      <c r="AA38" s="86"/>
      <c r="AB38" s="86"/>
      <c r="AC38" s="86"/>
      <c r="AD38" s="88"/>
      <c r="AE38" s="48"/>
      <c r="AF38" s="48"/>
      <c r="AG38" s="48"/>
      <c r="AH38" s="48"/>
    </row>
    <row r="39" spans="1:34" ht="38.25" x14ac:dyDescent="0.2">
      <c r="A39" s="89">
        <v>219</v>
      </c>
      <c r="B39" s="149" t="s">
        <v>57</v>
      </c>
      <c r="C39" s="163">
        <v>1528839631</v>
      </c>
      <c r="D39" s="96">
        <v>3756998</v>
      </c>
      <c r="E39" s="96">
        <v>1525082633</v>
      </c>
      <c r="F39" s="91">
        <f t="shared" si="0"/>
        <v>6.2971388302668144E-2</v>
      </c>
      <c r="G39" s="96">
        <v>1525082633</v>
      </c>
      <c r="H39" s="92">
        <f t="shared" si="1"/>
        <v>100</v>
      </c>
      <c r="I39" s="97"/>
      <c r="J39" s="100">
        <v>93285023</v>
      </c>
      <c r="K39" s="96">
        <v>3756998</v>
      </c>
      <c r="L39" s="96">
        <v>89528025</v>
      </c>
      <c r="M39" s="91">
        <f t="shared" si="2"/>
        <v>0.10064761320280637</v>
      </c>
      <c r="N39" s="96">
        <v>89528025</v>
      </c>
      <c r="O39" s="92">
        <f t="shared" si="3"/>
        <v>100</v>
      </c>
      <c r="P39" s="97"/>
      <c r="Q39" s="100">
        <v>1435554608</v>
      </c>
      <c r="R39" s="96">
        <v>0</v>
      </c>
      <c r="S39" s="96">
        <v>1435554608</v>
      </c>
      <c r="T39" s="91">
        <f t="shared" si="4"/>
        <v>6.154407444875331E-2</v>
      </c>
      <c r="U39" s="96">
        <v>1435554608</v>
      </c>
      <c r="V39" s="92">
        <f t="shared" si="5"/>
        <v>100</v>
      </c>
      <c r="W39" s="97"/>
      <c r="X39" s="111"/>
      <c r="Y39" s="86"/>
      <c r="Z39" s="86"/>
      <c r="AA39" s="86"/>
      <c r="AB39" s="86"/>
      <c r="AC39" s="86"/>
      <c r="AD39" s="88"/>
      <c r="AE39" s="48"/>
      <c r="AF39" s="48"/>
      <c r="AG39" s="48"/>
      <c r="AH39" s="48"/>
    </row>
    <row r="40" spans="1:34" ht="25.5" x14ac:dyDescent="0.2">
      <c r="A40" s="89">
        <v>220</v>
      </c>
      <c r="B40" s="149" t="s">
        <v>58</v>
      </c>
      <c r="C40" s="163">
        <v>2094738231</v>
      </c>
      <c r="D40" s="96">
        <v>243231158</v>
      </c>
      <c r="E40" s="96">
        <v>1851507073</v>
      </c>
      <c r="F40" s="91">
        <f t="shared" si="0"/>
        <v>7.6449608903925895E-2</v>
      </c>
      <c r="G40" s="96">
        <v>1781994565</v>
      </c>
      <c r="H40" s="92">
        <f t="shared" si="1"/>
        <v>96.245625576392285</v>
      </c>
      <c r="I40" s="97">
        <v>69512508</v>
      </c>
      <c r="J40" s="100">
        <v>338824003</v>
      </c>
      <c r="K40" s="96">
        <v>13856837</v>
      </c>
      <c r="L40" s="96">
        <v>324967166</v>
      </c>
      <c r="M40" s="91">
        <f t="shared" si="2"/>
        <v>0.36532884118889219</v>
      </c>
      <c r="N40" s="96">
        <v>324967077</v>
      </c>
      <c r="O40" s="92">
        <f t="shared" si="3"/>
        <v>99.999972612617725</v>
      </c>
      <c r="P40" s="97">
        <v>89</v>
      </c>
      <c r="Q40" s="100">
        <v>1755914228</v>
      </c>
      <c r="R40" s="96">
        <v>229374321</v>
      </c>
      <c r="S40" s="96">
        <v>1526539907</v>
      </c>
      <c r="T40" s="91">
        <f t="shared" si="4"/>
        <v>6.5444731368519957E-2</v>
      </c>
      <c r="U40" s="96">
        <v>1457027488</v>
      </c>
      <c r="V40" s="92">
        <f t="shared" si="5"/>
        <v>95.44640669521651</v>
      </c>
      <c r="W40" s="97">
        <v>69512419</v>
      </c>
      <c r="X40" s="111"/>
      <c r="Y40" s="86"/>
      <c r="Z40" s="86"/>
      <c r="AA40" s="86"/>
      <c r="AB40" s="86"/>
      <c r="AC40" s="86"/>
      <c r="AD40" s="88"/>
      <c r="AE40" s="48"/>
      <c r="AF40" s="48"/>
      <c r="AG40" s="48"/>
      <c r="AH40" s="48"/>
    </row>
    <row r="41" spans="1:34" x14ac:dyDescent="0.2">
      <c r="A41" s="89">
        <v>221</v>
      </c>
      <c r="B41" s="149" t="s">
        <v>59</v>
      </c>
      <c r="C41" s="163">
        <v>1034233087</v>
      </c>
      <c r="D41" s="96">
        <v>98893181</v>
      </c>
      <c r="E41" s="96">
        <v>935339906</v>
      </c>
      <c r="F41" s="91">
        <f t="shared" si="0"/>
        <v>3.8620630214538106E-2</v>
      </c>
      <c r="G41" s="96">
        <v>872645898</v>
      </c>
      <c r="H41" s="92">
        <f t="shared" si="1"/>
        <v>93.297195212368067</v>
      </c>
      <c r="I41" s="97">
        <v>62694008</v>
      </c>
      <c r="J41" s="100">
        <v>70293885</v>
      </c>
      <c r="K41" s="96">
        <v>17000000</v>
      </c>
      <c r="L41" s="96">
        <v>53293885</v>
      </c>
      <c r="M41" s="91">
        <f t="shared" si="2"/>
        <v>5.9913109035465088E-2</v>
      </c>
      <c r="N41" s="96">
        <v>50024056</v>
      </c>
      <c r="O41" s="92">
        <f t="shared" si="3"/>
        <v>93.864532488108154</v>
      </c>
      <c r="P41" s="97">
        <v>3269829</v>
      </c>
      <c r="Q41" s="100">
        <v>963939202</v>
      </c>
      <c r="R41" s="96">
        <v>81893181</v>
      </c>
      <c r="S41" s="96">
        <v>882046021</v>
      </c>
      <c r="T41" s="91">
        <f t="shared" si="4"/>
        <v>3.7814448632699192E-2</v>
      </c>
      <c r="U41" s="96">
        <v>822621842</v>
      </c>
      <c r="V41" s="92">
        <f t="shared" si="5"/>
        <v>93.262916266814614</v>
      </c>
      <c r="W41" s="97">
        <v>59424179</v>
      </c>
      <c r="X41" s="111"/>
      <c r="Y41" s="86"/>
      <c r="Z41" s="86"/>
      <c r="AA41" s="86"/>
      <c r="AB41" s="86"/>
      <c r="AC41" s="86"/>
      <c r="AD41" s="88"/>
      <c r="AE41" s="48"/>
      <c r="AF41" s="48"/>
      <c r="AG41" s="48"/>
      <c r="AH41" s="48"/>
    </row>
    <row r="42" spans="1:34" x14ac:dyDescent="0.2">
      <c r="A42" s="89">
        <v>222</v>
      </c>
      <c r="B42" s="149" t="s">
        <v>60</v>
      </c>
      <c r="C42" s="163">
        <v>12333208086</v>
      </c>
      <c r="D42" s="96">
        <v>167781080</v>
      </c>
      <c r="E42" s="96">
        <v>12165427006</v>
      </c>
      <c r="F42" s="91">
        <f t="shared" si="0"/>
        <v>0.50231627538479195</v>
      </c>
      <c r="G42" s="96">
        <v>12165427006</v>
      </c>
      <c r="H42" s="92">
        <f t="shared" si="1"/>
        <v>100</v>
      </c>
      <c r="I42" s="97"/>
      <c r="J42" s="100">
        <v>625138329</v>
      </c>
      <c r="K42" s="96">
        <v>3297574</v>
      </c>
      <c r="L42" s="96">
        <v>621840755</v>
      </c>
      <c r="M42" s="91">
        <f t="shared" si="2"/>
        <v>0.69907481800230808</v>
      </c>
      <c r="N42" s="96">
        <v>621840755</v>
      </c>
      <c r="O42" s="92">
        <f t="shared" si="3"/>
        <v>100</v>
      </c>
      <c r="P42" s="97"/>
      <c r="Q42" s="100">
        <v>11708069757</v>
      </c>
      <c r="R42" s="96">
        <v>164483506</v>
      </c>
      <c r="S42" s="96">
        <v>11543586251</v>
      </c>
      <c r="T42" s="91">
        <f t="shared" si="4"/>
        <v>0.49488840597079475</v>
      </c>
      <c r="U42" s="96">
        <v>11543586251</v>
      </c>
      <c r="V42" s="92">
        <f t="shared" si="5"/>
        <v>100</v>
      </c>
      <c r="W42" s="97"/>
      <c r="X42" s="111"/>
      <c r="Y42" s="86"/>
      <c r="Z42" s="86"/>
      <c r="AA42" s="86"/>
      <c r="AB42" s="86"/>
      <c r="AC42" s="86"/>
      <c r="AD42" s="88"/>
      <c r="AE42" s="48"/>
      <c r="AF42" s="48"/>
      <c r="AG42" s="48"/>
      <c r="AH42" s="48"/>
    </row>
    <row r="43" spans="1:34" ht="25.5" x14ac:dyDescent="0.2">
      <c r="A43" s="89">
        <v>226</v>
      </c>
      <c r="B43" s="149" t="s">
        <v>61</v>
      </c>
      <c r="C43" s="163">
        <v>6972781095</v>
      </c>
      <c r="D43" s="96">
        <v>76856981</v>
      </c>
      <c r="E43" s="96">
        <v>6895924114</v>
      </c>
      <c r="F43" s="91">
        <f t="shared" si="0"/>
        <v>0.28473599114706255</v>
      </c>
      <c r="G43" s="96">
        <v>6893445215</v>
      </c>
      <c r="H43" s="92">
        <f t="shared" si="1"/>
        <v>99.964052693170345</v>
      </c>
      <c r="I43" s="97">
        <v>2478899</v>
      </c>
      <c r="J43" s="100">
        <v>2230094534</v>
      </c>
      <c r="K43" s="96">
        <v>26879416</v>
      </c>
      <c r="L43" s="96">
        <v>2203215118</v>
      </c>
      <c r="M43" s="91">
        <f t="shared" si="2"/>
        <v>2.4768595420153567</v>
      </c>
      <c r="N43" s="96">
        <v>2200736219</v>
      </c>
      <c r="O43" s="92">
        <f t="shared" si="3"/>
        <v>99.887487200875313</v>
      </c>
      <c r="P43" s="97">
        <v>2478899</v>
      </c>
      <c r="Q43" s="100">
        <v>4742686561</v>
      </c>
      <c r="R43" s="96">
        <v>49977565</v>
      </c>
      <c r="S43" s="96">
        <v>4692708996</v>
      </c>
      <c r="T43" s="91">
        <f t="shared" si="4"/>
        <v>0.20118247693727467</v>
      </c>
      <c r="U43" s="96">
        <v>4692708996</v>
      </c>
      <c r="V43" s="92">
        <f t="shared" si="5"/>
        <v>100</v>
      </c>
      <c r="W43" s="97"/>
      <c r="X43" s="111"/>
      <c r="Y43" s="86"/>
      <c r="Z43" s="86"/>
      <c r="AA43" s="86"/>
      <c r="AB43" s="86"/>
      <c r="AC43" s="86"/>
      <c r="AD43" s="88"/>
      <c r="AE43" s="48"/>
      <c r="AF43" s="48"/>
      <c r="AG43" s="48"/>
      <c r="AH43" s="48"/>
    </row>
    <row r="44" spans="1:34" ht="25.5" x14ac:dyDescent="0.2">
      <c r="A44" s="89">
        <v>227</v>
      </c>
      <c r="B44" s="149" t="s">
        <v>62</v>
      </c>
      <c r="C44" s="163">
        <v>137537932371</v>
      </c>
      <c r="D44" s="96">
        <v>743971729</v>
      </c>
      <c r="E44" s="96">
        <v>136793960642</v>
      </c>
      <c r="F44" s="91">
        <f t="shared" si="0"/>
        <v>5.6482877889065088</v>
      </c>
      <c r="G44" s="96">
        <v>58848865005</v>
      </c>
      <c r="H44" s="92">
        <f t="shared" si="1"/>
        <v>43.020075395734665</v>
      </c>
      <c r="I44" s="97">
        <v>77945095637</v>
      </c>
      <c r="J44" s="100">
        <v>535406769</v>
      </c>
      <c r="K44" s="96">
        <v>5096880</v>
      </c>
      <c r="L44" s="96">
        <v>530309889</v>
      </c>
      <c r="M44" s="91">
        <f t="shared" si="2"/>
        <v>0.59617560630534616</v>
      </c>
      <c r="N44" s="96">
        <v>509653524</v>
      </c>
      <c r="O44" s="92">
        <f t="shared" si="3"/>
        <v>96.104850120945045</v>
      </c>
      <c r="P44" s="97">
        <v>20656365</v>
      </c>
      <c r="Q44" s="100">
        <v>137002525602</v>
      </c>
      <c r="R44" s="96">
        <v>738874849</v>
      </c>
      <c r="S44" s="96">
        <v>136263650753</v>
      </c>
      <c r="T44" s="91">
        <f t="shared" si="4"/>
        <v>5.8417981593087207</v>
      </c>
      <c r="U44" s="96">
        <v>58339211481</v>
      </c>
      <c r="V44" s="92">
        <f t="shared" si="5"/>
        <v>42.813480453968829</v>
      </c>
      <c r="W44" s="97">
        <v>77924439272</v>
      </c>
      <c r="X44" s="111"/>
      <c r="Y44" s="86"/>
      <c r="Z44" s="86"/>
      <c r="AA44" s="86"/>
      <c r="AB44" s="86"/>
      <c r="AC44" s="86"/>
      <c r="AD44" s="88"/>
      <c r="AE44" s="48"/>
      <c r="AF44" s="48"/>
      <c r="AG44" s="48"/>
      <c r="AH44" s="48"/>
    </row>
    <row r="45" spans="1:34" ht="25.5" x14ac:dyDescent="0.2">
      <c r="A45" s="89">
        <v>228</v>
      </c>
      <c r="B45" s="149" t="s">
        <v>63</v>
      </c>
      <c r="C45" s="163">
        <v>12925328851</v>
      </c>
      <c r="D45" s="96">
        <v>2029845358</v>
      </c>
      <c r="E45" s="96">
        <v>10895483493</v>
      </c>
      <c r="F45" s="91">
        <f t="shared" si="0"/>
        <v>0.44987970286788664</v>
      </c>
      <c r="G45" s="96">
        <v>8363244553</v>
      </c>
      <c r="H45" s="92">
        <f t="shared" si="1"/>
        <v>76.758819912609823</v>
      </c>
      <c r="I45" s="97">
        <v>2532238940</v>
      </c>
      <c r="J45" s="100">
        <v>2841026758</v>
      </c>
      <c r="K45" s="96">
        <v>1371648000</v>
      </c>
      <c r="L45" s="96">
        <v>1469378758</v>
      </c>
      <c r="M45" s="91">
        <f t="shared" si="2"/>
        <v>1.6518790053014578</v>
      </c>
      <c r="N45" s="96">
        <v>1106686961</v>
      </c>
      <c r="O45" s="92">
        <f t="shared" si="3"/>
        <v>75.316657122928135</v>
      </c>
      <c r="P45" s="97">
        <v>362691797</v>
      </c>
      <c r="Q45" s="100">
        <v>10084302093</v>
      </c>
      <c r="R45" s="96">
        <v>658197358</v>
      </c>
      <c r="S45" s="96">
        <v>9426104735</v>
      </c>
      <c r="T45" s="91">
        <f t="shared" si="4"/>
        <v>0.40410924693474709</v>
      </c>
      <c r="U45" s="96">
        <v>7256557592</v>
      </c>
      <c r="V45" s="92">
        <f t="shared" si="5"/>
        <v>76.983629993582923</v>
      </c>
      <c r="W45" s="97">
        <v>2169547143</v>
      </c>
      <c r="X45" s="111"/>
      <c r="Y45" s="86"/>
      <c r="Z45" s="86"/>
      <c r="AA45" s="86"/>
      <c r="AB45" s="86"/>
      <c r="AC45" s="86"/>
      <c r="AD45" s="88"/>
      <c r="AE45" s="48"/>
      <c r="AF45" s="48"/>
      <c r="AG45" s="48"/>
      <c r="AH45" s="48"/>
    </row>
    <row r="46" spans="1:34" s="80" customFormat="1" x14ac:dyDescent="0.2">
      <c r="A46" s="115"/>
      <c r="B46" s="150" t="s">
        <v>67</v>
      </c>
      <c r="C46" s="164">
        <v>1163853057095.0698</v>
      </c>
      <c r="D46" s="127">
        <v>14027949502</v>
      </c>
      <c r="E46" s="127">
        <v>1149825107593.0698</v>
      </c>
      <c r="F46" s="118">
        <f t="shared" si="0"/>
        <v>47.476826346104218</v>
      </c>
      <c r="G46" s="127">
        <v>867774416836</v>
      </c>
      <c r="H46" s="119">
        <f t="shared" si="1"/>
        <v>75.470122465190656</v>
      </c>
      <c r="I46" s="128">
        <v>282050690757.07001</v>
      </c>
      <c r="J46" s="126">
        <v>19993247694.709999</v>
      </c>
      <c r="K46" s="127">
        <v>1740857344</v>
      </c>
      <c r="L46" s="127">
        <v>18252390350.709999</v>
      </c>
      <c r="M46" s="118">
        <f t="shared" si="2"/>
        <v>20.519379535568838</v>
      </c>
      <c r="N46" s="127">
        <v>17451225783</v>
      </c>
      <c r="O46" s="119">
        <f t="shared" si="3"/>
        <v>95.610632074396577</v>
      </c>
      <c r="P46" s="128">
        <v>801164567.71000004</v>
      </c>
      <c r="Q46" s="126">
        <v>1143859809400.3599</v>
      </c>
      <c r="R46" s="127">
        <v>12287092158</v>
      </c>
      <c r="S46" s="127">
        <v>1131572717242.3599</v>
      </c>
      <c r="T46" s="118">
        <f t="shared" si="4"/>
        <v>48.511979388346525</v>
      </c>
      <c r="U46" s="127">
        <v>850323191053</v>
      </c>
      <c r="V46" s="119">
        <f t="shared" si="5"/>
        <v>75.145253866250471</v>
      </c>
      <c r="W46" s="128">
        <v>281249526189.35999</v>
      </c>
      <c r="X46" s="129"/>
      <c r="Y46" s="130"/>
      <c r="Z46" s="130"/>
      <c r="AA46" s="130"/>
      <c r="AB46" s="130"/>
      <c r="AC46" s="130"/>
      <c r="AD46" s="131"/>
      <c r="AE46" s="82"/>
      <c r="AF46" s="82"/>
      <c r="AG46" s="82"/>
      <c r="AH46" s="82"/>
    </row>
    <row r="47" spans="1:34" ht="25.5" x14ac:dyDescent="0.2">
      <c r="A47" s="89">
        <v>230</v>
      </c>
      <c r="B47" s="149" t="s">
        <v>65</v>
      </c>
      <c r="C47" s="163">
        <v>78468344145</v>
      </c>
      <c r="D47" s="96">
        <v>261894463</v>
      </c>
      <c r="E47" s="96">
        <v>78206449682</v>
      </c>
      <c r="F47" s="91">
        <f t="shared" si="0"/>
        <v>3.2291815565499919</v>
      </c>
      <c r="G47" s="165">
        <v>47603095098</v>
      </c>
      <c r="H47" s="92">
        <f t="shared" si="1"/>
        <v>60.868502906808629</v>
      </c>
      <c r="I47" s="166">
        <v>11911680123</v>
      </c>
      <c r="J47" s="100">
        <v>195817581</v>
      </c>
      <c r="K47" s="100">
        <v>195817581</v>
      </c>
      <c r="L47" s="96">
        <v>11715862542</v>
      </c>
      <c r="M47" s="91">
        <f t="shared" si="2"/>
        <v>13.170999823401264</v>
      </c>
      <c r="N47" s="96">
        <v>10789862704</v>
      </c>
      <c r="O47" s="92">
        <f t="shared" si="3"/>
        <v>92.096187244597672</v>
      </c>
      <c r="P47" s="97">
        <v>66076882</v>
      </c>
      <c r="Q47" s="96">
        <v>66556664022</v>
      </c>
      <c r="R47" s="97">
        <v>66076882</v>
      </c>
      <c r="S47" s="100">
        <v>66490587140</v>
      </c>
      <c r="T47" s="91">
        <f t="shared" si="4"/>
        <v>2.8505370832159103</v>
      </c>
      <c r="U47" s="96">
        <v>36813232394</v>
      </c>
      <c r="V47" s="92">
        <f t="shared" si="5"/>
        <v>55.366081091279106</v>
      </c>
      <c r="W47" s="97"/>
      <c r="X47" s="111"/>
      <c r="Y47" s="86"/>
      <c r="Z47" s="86"/>
      <c r="AA47" s="86"/>
      <c r="AB47" s="86"/>
      <c r="AC47" s="86"/>
      <c r="AD47" s="88"/>
    </row>
    <row r="48" spans="1:34" x14ac:dyDescent="0.2">
      <c r="A48" s="89"/>
      <c r="B48" s="149" t="s">
        <v>69</v>
      </c>
      <c r="C48" s="163"/>
      <c r="D48" s="96"/>
      <c r="E48" s="96"/>
      <c r="F48" s="91">
        <f t="shared" si="0"/>
        <v>0</v>
      </c>
      <c r="G48" s="96"/>
      <c r="H48" s="92" t="e">
        <f t="shared" si="1"/>
        <v>#DIV/0!</v>
      </c>
      <c r="I48" s="97"/>
      <c r="J48" s="100"/>
      <c r="K48" s="96"/>
      <c r="L48" s="96"/>
      <c r="M48" s="91">
        <f t="shared" si="2"/>
        <v>0</v>
      </c>
      <c r="N48" s="96"/>
      <c r="O48" s="92" t="e">
        <f t="shared" si="3"/>
        <v>#DIV/0!</v>
      </c>
      <c r="P48" s="97"/>
      <c r="Q48" s="100"/>
      <c r="R48" s="96"/>
      <c r="S48" s="96"/>
      <c r="T48" s="91">
        <f t="shared" si="4"/>
        <v>0</v>
      </c>
      <c r="U48" s="96"/>
      <c r="V48" s="92" t="e">
        <f t="shared" si="5"/>
        <v>#DIV/0!</v>
      </c>
      <c r="W48" s="97"/>
      <c r="X48" s="111"/>
      <c r="Y48" s="86"/>
      <c r="Z48" s="86"/>
      <c r="AA48" s="86"/>
      <c r="AB48" s="86"/>
      <c r="AC48" s="86"/>
      <c r="AD48" s="88"/>
    </row>
    <row r="49" spans="1:31" s="80" customFormat="1" ht="13.5" thickBot="1" x14ac:dyDescent="0.25">
      <c r="A49" s="132"/>
      <c r="B49" s="151" t="s">
        <v>68</v>
      </c>
      <c r="C49" s="167">
        <f>SUM(C46:C48)+C25</f>
        <v>2484791452541.6597</v>
      </c>
      <c r="D49" s="134">
        <f t="shared" ref="D49:AE49" si="10">SUM(D46:D48)+D25</f>
        <v>62925468470</v>
      </c>
      <c r="E49" s="134">
        <f t="shared" si="10"/>
        <v>2421865984071.6597</v>
      </c>
      <c r="F49" s="135">
        <f t="shared" si="0"/>
        <v>100</v>
      </c>
      <c r="G49" s="134">
        <f t="shared" si="10"/>
        <v>1934909159270.75</v>
      </c>
      <c r="H49" s="136">
        <f t="shared" si="1"/>
        <v>79.893320769870428</v>
      </c>
      <c r="I49" s="137">
        <f t="shared" si="10"/>
        <v>468265150339.91003</v>
      </c>
      <c r="J49" s="133">
        <f t="shared" si="10"/>
        <v>80025831633.549988</v>
      </c>
      <c r="K49" s="134">
        <f t="shared" si="10"/>
        <v>2789733815</v>
      </c>
      <c r="L49" s="134">
        <f t="shared" si="10"/>
        <v>88951960360.549988</v>
      </c>
      <c r="M49" s="135">
        <f t="shared" si="2"/>
        <v>100</v>
      </c>
      <c r="N49" s="134">
        <f t="shared" si="10"/>
        <v>85128927848</v>
      </c>
      <c r="O49" s="136">
        <f t="shared" si="3"/>
        <v>95.702137988804239</v>
      </c>
      <c r="P49" s="137">
        <f t="shared" si="10"/>
        <v>2963109556.5500002</v>
      </c>
      <c r="Q49" s="133">
        <f t="shared" si="10"/>
        <v>2392651676227.1099</v>
      </c>
      <c r="R49" s="134">
        <f t="shared" si="10"/>
        <v>60088190858</v>
      </c>
      <c r="S49" s="134">
        <f t="shared" si="10"/>
        <v>2332563485369.1099</v>
      </c>
      <c r="T49" s="135">
        <f t="shared" si="4"/>
        <v>100</v>
      </c>
      <c r="U49" s="134">
        <f t="shared" si="10"/>
        <v>1849430277670.75</v>
      </c>
      <c r="V49" s="136">
        <f t="shared" si="5"/>
        <v>79.287457309145523</v>
      </c>
      <c r="W49" s="137">
        <f t="shared" si="10"/>
        <v>453455852952.35999</v>
      </c>
      <c r="X49" s="138">
        <f t="shared" si="10"/>
        <v>398082139</v>
      </c>
      <c r="Y49" s="139">
        <f t="shared" si="10"/>
        <v>47543797</v>
      </c>
      <c r="Z49" s="139">
        <f t="shared" si="10"/>
        <v>350538342</v>
      </c>
      <c r="AA49" s="140">
        <f t="shared" ref="AA49" si="11">SUM(Z49/Z$49)*100</f>
        <v>100</v>
      </c>
      <c r="AB49" s="139">
        <f t="shared" si="10"/>
        <v>349953752</v>
      </c>
      <c r="AC49" s="141">
        <f t="shared" ref="AC49" si="12">SUM(AB49/Z49)*100</f>
        <v>99.833230796761171</v>
      </c>
      <c r="AD49" s="142">
        <f t="shared" si="10"/>
        <v>584590</v>
      </c>
      <c r="AE49" s="143">
        <f t="shared" si="10"/>
        <v>0</v>
      </c>
    </row>
    <row r="50" spans="1:31" x14ac:dyDescent="0.2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</row>
    <row r="51" spans="1:31" x14ac:dyDescent="0.2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</row>
    <row r="52" spans="1:31" x14ac:dyDescent="0.2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1:31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</row>
    <row r="54" spans="1:31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</row>
    <row r="55" spans="1:31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</row>
    <row r="56" spans="1:31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</row>
    <row r="57" spans="1:31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</row>
    <row r="58" spans="1:31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1:31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</row>
    <row r="60" spans="1:31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1:31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1:3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</row>
    <row r="63" spans="1:31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</row>
    <row r="64" spans="1:31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3:30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</sheetData>
  <mergeCells count="8">
    <mergeCell ref="A1:AD1"/>
    <mergeCell ref="A2:AD2"/>
    <mergeCell ref="A3:AD3"/>
    <mergeCell ref="C5:I5"/>
    <mergeCell ref="J5:P5"/>
    <mergeCell ref="Q5:W5"/>
    <mergeCell ref="X5:AD5"/>
    <mergeCell ref="A5:B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reservas2014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2015-03-26T20:09:19Z</dcterms:created>
  <dcterms:modified xsi:type="dcterms:W3CDTF">2015-04-22T16:51:46Z</dcterms:modified>
</cp:coreProperties>
</file>